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data" ContentType="application/vnd.openxmlformats-officedocument.model+data"/>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Definition3.xml" ContentType="application/vnd.openxmlformats-officedocument.spreadsheetml.pivotCacheDefinition+xml"/>
  <Override PartName="/xl/pivotCache/pivotCacheDefinition4.xml" ContentType="application/vnd.openxmlformats-officedocument.spreadsheetml.pivotCacheDefinition+xml"/>
  <Override PartName="/xl/pivotCache/pivotCacheDefinition5.xml" ContentType="application/vnd.openxmlformats-officedocument.spreadsheetml.pivotCacheDefinition+xml"/>
  <Override PartName="/xl/pivotCache/pivotCacheDefinition6.xml" ContentType="application/vnd.openxmlformats-officedocument.spreadsheetml.pivotCacheDefinition+xml"/>
  <Override PartName="/xl/pivotCache/pivotCacheDefinition7.xml" ContentType="application/vnd.openxmlformats-officedocument.spreadsheetml.pivotCacheDefinition+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pivotTables/pivotTable5.xml" ContentType="application/vnd.openxmlformats-officedocument.spreadsheetml.pivotTable+xml"/>
  <Override PartName="/xl/pivotTables/pivotTable6.xml" ContentType="application/vnd.openxmlformats-officedocument.spreadsheetml.pivotTable+xml"/>
  <Override PartName="/xl/pivotTables/pivotTable7.xml" ContentType="application/vnd.openxmlformats-officedocument.spreadsheetml.pivotTable+xml"/>
  <Override PartName="/xl/pivotTables/pivotTable8.xml" ContentType="application/vnd.openxmlformats-officedocument.spreadsheetml.pivotTable+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Dropbox\02.SW생태계\91. 2014년 21번과제 최종보고서\5장 - 개발자환경(양병석)\"/>
    </mc:Choice>
  </mc:AlternateContent>
  <bookViews>
    <workbookView xWindow="0" yWindow="0" windowWidth="28800" windowHeight="12975"/>
  </bookViews>
  <sheets>
    <sheet name="요약" sheetId="2" r:id="rId1"/>
    <sheet name="결혼,자녀수" sheetId="3" r:id="rId2"/>
    <sheet name="연령별,기업규모,분야별 만족도, 수입" sheetId="6" r:id="rId3"/>
    <sheet name="기타의견 문제인식" sheetId="12" r:id="rId4"/>
    <sheet name="RAW데이터" sheetId="1" r:id="rId5"/>
    <sheet name="기타의견" sheetId="9" r:id="rId6"/>
  </sheets>
  <definedNames>
    <definedName name="_xlcn.WorksheetConnection_2014년한국개발자실태조사통계.xlsxRAW데이터1" hidden="1">RAW데이터[]</definedName>
  </definedNames>
  <calcPr calcId="152511"/>
  <pivotCaches>
    <pivotCache cacheId="0" r:id="rId7"/>
    <pivotCache cacheId="1" r:id="rId8"/>
    <pivotCache cacheId="2" r:id="rId9"/>
    <pivotCache cacheId="3" r:id="rId10"/>
    <pivotCache cacheId="4" r:id="rId11"/>
    <pivotCache cacheId="5" r:id="rId12"/>
    <pivotCache cacheId="6" r:id="rId13"/>
  </pivotCaches>
  <extLs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RAW데이터-e62cc672-e358-4823-8940-68cff86b68bf" name="RAW데이터" connection="WorksheetConnection_2014년 한국 개발자 실태조사 -통계.xlsx!RAW데이터"/>
        </x15:modelTables>
      </x15:dataModel>
    </ext>
  </extLst>
</workbook>
</file>

<file path=xl/calcChain.xml><?xml version="1.0" encoding="utf-8"?>
<calcChain xmlns="http://schemas.openxmlformats.org/spreadsheetml/2006/main">
  <c r="H47" i="2" l="1"/>
  <c r="K230" i="2" l="1"/>
  <c r="K229" i="2"/>
  <c r="K228" i="2"/>
  <c r="K227" i="2"/>
  <c r="K226" i="2"/>
  <c r="I225" i="2"/>
  <c r="H225" i="2"/>
  <c r="G225" i="2"/>
  <c r="K225" i="2" s="1"/>
  <c r="H50" i="2"/>
  <c r="H49" i="2"/>
  <c r="H48" i="2"/>
  <c r="C4" i="12" l="1"/>
  <c r="C10" i="12"/>
  <c r="C5" i="12"/>
  <c r="C8" i="12"/>
  <c r="C7" i="12"/>
  <c r="C11" i="12"/>
  <c r="C12" i="12"/>
  <c r="C6" i="12"/>
  <c r="C3" i="12"/>
  <c r="C13" i="12"/>
  <c r="C2" i="12"/>
  <c r="C9" i="12"/>
  <c r="E2" i="1" l="1"/>
  <c r="E3" i="1"/>
  <c r="E4" i="1"/>
  <c r="E5" i="1"/>
  <c r="E6" i="1"/>
  <c r="E7" i="1"/>
  <c r="E8" i="1"/>
  <c r="E9" i="1"/>
  <c r="E10" i="1"/>
  <c r="E11" i="1"/>
  <c r="E12" i="1"/>
  <c r="E13" i="1"/>
  <c r="E14" i="1"/>
  <c r="E15" i="1"/>
  <c r="E16" i="1"/>
  <c r="E17" i="1"/>
  <c r="E18" i="1"/>
  <c r="E19" i="1"/>
  <c r="E20" i="1"/>
  <c r="E21" i="1"/>
  <c r="E22" i="1"/>
  <c r="E23" i="1"/>
  <c r="E24" i="1"/>
  <c r="E25" i="1"/>
  <c r="E26" i="1"/>
  <c r="E27" i="1"/>
  <c r="E28" i="1"/>
  <c r="E29" i="1"/>
  <c r="E30" i="1"/>
  <c r="E31" i="1"/>
  <c r="E32" i="1"/>
  <c r="E33" i="1"/>
  <c r="E34" i="1"/>
  <c r="E35" i="1"/>
  <c r="E36" i="1"/>
  <c r="E37" i="1"/>
  <c r="E38" i="1"/>
  <c r="E39" i="1"/>
  <c r="E40" i="1"/>
  <c r="E41" i="1"/>
  <c r="E42" i="1"/>
  <c r="E43" i="1"/>
  <c r="E44" i="1"/>
  <c r="E45" i="1"/>
  <c r="E46" i="1"/>
  <c r="E47" i="1"/>
  <c r="E48" i="1"/>
  <c r="E49" i="1"/>
  <c r="E50" i="1"/>
  <c r="E51" i="1"/>
  <c r="E52" i="1"/>
  <c r="E53" i="1"/>
  <c r="E54" i="1"/>
  <c r="E55" i="1"/>
  <c r="E56" i="1"/>
  <c r="E57" i="1"/>
  <c r="E58" i="1"/>
  <c r="E59" i="1"/>
  <c r="E60" i="1"/>
  <c r="E61" i="1"/>
  <c r="E62" i="1"/>
  <c r="E63" i="1"/>
  <c r="E64" i="1"/>
  <c r="E65" i="1"/>
  <c r="E66" i="1"/>
  <c r="E67" i="1"/>
  <c r="E68" i="1"/>
  <c r="E69" i="1"/>
  <c r="E70" i="1"/>
  <c r="E71" i="1"/>
  <c r="E72" i="1"/>
  <c r="E73" i="1"/>
  <c r="E74" i="1"/>
  <c r="E75" i="1"/>
  <c r="E76" i="1"/>
  <c r="E77" i="1"/>
  <c r="E78" i="1"/>
  <c r="E79" i="1"/>
  <c r="E80" i="1"/>
  <c r="E81" i="1"/>
  <c r="E82" i="1"/>
  <c r="E83" i="1"/>
  <c r="E84" i="1"/>
  <c r="E85" i="1"/>
  <c r="E86" i="1"/>
  <c r="E87" i="1"/>
  <c r="E88" i="1"/>
  <c r="E89" i="1"/>
  <c r="E90" i="1"/>
  <c r="E91" i="1"/>
  <c r="E92" i="1"/>
  <c r="E93" i="1"/>
  <c r="E94" i="1"/>
  <c r="E95" i="1"/>
  <c r="E96" i="1"/>
  <c r="E97" i="1"/>
  <c r="E98" i="1"/>
  <c r="E99" i="1"/>
  <c r="E100" i="1"/>
  <c r="E101" i="1"/>
  <c r="E102" i="1"/>
  <c r="E103" i="1"/>
  <c r="E104" i="1"/>
  <c r="E105" i="1"/>
  <c r="E106" i="1"/>
  <c r="E107" i="1"/>
  <c r="E108" i="1"/>
  <c r="E109" i="1"/>
  <c r="E110" i="1"/>
  <c r="E111" i="1"/>
  <c r="E112" i="1"/>
  <c r="E113" i="1"/>
  <c r="E114" i="1"/>
  <c r="E115" i="1"/>
  <c r="E116" i="1"/>
  <c r="E117" i="1"/>
  <c r="E118" i="1"/>
  <c r="E119" i="1"/>
  <c r="E120" i="1"/>
  <c r="E121" i="1"/>
  <c r="E122" i="1"/>
  <c r="E123" i="1"/>
  <c r="E124" i="1"/>
  <c r="E125" i="1"/>
  <c r="E126" i="1"/>
  <c r="E127" i="1"/>
  <c r="E128" i="1"/>
  <c r="E129" i="1"/>
  <c r="E130" i="1"/>
  <c r="E131" i="1"/>
  <c r="E132" i="1"/>
  <c r="E133" i="1"/>
  <c r="E134" i="1"/>
  <c r="E135" i="1"/>
  <c r="E136" i="1"/>
  <c r="E137" i="1"/>
  <c r="E138" i="1"/>
  <c r="E139" i="1"/>
  <c r="E140" i="1"/>
  <c r="E141" i="1"/>
  <c r="E142" i="1"/>
  <c r="E143" i="1"/>
  <c r="E144" i="1"/>
  <c r="E145" i="1"/>
  <c r="E146" i="1"/>
  <c r="E147" i="1"/>
  <c r="E148" i="1"/>
  <c r="E149" i="1"/>
  <c r="E150" i="1"/>
  <c r="E151" i="1"/>
  <c r="E152" i="1"/>
  <c r="E153" i="1"/>
  <c r="E154" i="1"/>
  <c r="E155" i="1"/>
  <c r="E156" i="1"/>
  <c r="E157" i="1"/>
  <c r="E158" i="1"/>
  <c r="E159" i="1"/>
  <c r="E160" i="1"/>
  <c r="E161" i="1"/>
  <c r="E162" i="1"/>
  <c r="E163" i="1"/>
  <c r="E164" i="1"/>
  <c r="E165" i="1"/>
  <c r="E166" i="1"/>
  <c r="E167" i="1"/>
  <c r="E168" i="1"/>
  <c r="E169" i="1"/>
  <c r="E170" i="1"/>
  <c r="E171" i="1"/>
  <c r="E172" i="1"/>
  <c r="E173" i="1"/>
  <c r="E174" i="1"/>
  <c r="E175" i="1"/>
  <c r="E176" i="1"/>
  <c r="E177" i="1"/>
  <c r="E178" i="1"/>
  <c r="E179" i="1"/>
  <c r="E180" i="1"/>
  <c r="E181" i="1"/>
  <c r="E182" i="1"/>
  <c r="E183" i="1"/>
  <c r="E184" i="1"/>
  <c r="E185" i="1"/>
  <c r="N185" i="1"/>
  <c r="N184" i="1"/>
  <c r="N183" i="1"/>
  <c r="N182" i="1"/>
  <c r="N181" i="1"/>
  <c r="N180" i="1"/>
  <c r="N179" i="1"/>
  <c r="N178" i="1"/>
  <c r="N177" i="1"/>
  <c r="N176" i="1"/>
  <c r="N175" i="1"/>
  <c r="N174" i="1"/>
  <c r="N173" i="1"/>
  <c r="N172" i="1"/>
  <c r="N171" i="1"/>
  <c r="N170" i="1"/>
  <c r="N169" i="1"/>
  <c r="N168" i="1"/>
  <c r="N167" i="1"/>
  <c r="N166" i="1"/>
  <c r="N165" i="1"/>
  <c r="N164" i="1"/>
  <c r="N163" i="1"/>
  <c r="N162" i="1"/>
  <c r="N161" i="1"/>
  <c r="N160" i="1"/>
  <c r="N159" i="1"/>
  <c r="N158" i="1"/>
  <c r="N157" i="1"/>
  <c r="N156" i="1"/>
  <c r="N155" i="1"/>
  <c r="N154" i="1"/>
  <c r="N153" i="1"/>
  <c r="N152" i="1"/>
  <c r="N151" i="1"/>
  <c r="N150" i="1"/>
  <c r="N149" i="1"/>
  <c r="N148" i="1"/>
  <c r="N147" i="1"/>
  <c r="N146" i="1"/>
  <c r="N145" i="1"/>
  <c r="N144" i="1"/>
  <c r="N143" i="1"/>
  <c r="N142" i="1"/>
  <c r="N141" i="1"/>
  <c r="N140" i="1"/>
  <c r="N139" i="1"/>
  <c r="N138" i="1"/>
  <c r="N137" i="1"/>
  <c r="N136" i="1"/>
  <c r="N135" i="1"/>
  <c r="N134" i="1"/>
  <c r="N133" i="1"/>
  <c r="N132" i="1"/>
  <c r="N131" i="1"/>
  <c r="N130" i="1"/>
  <c r="N129" i="1"/>
  <c r="N128" i="1"/>
  <c r="N127" i="1"/>
  <c r="N126" i="1"/>
  <c r="N125" i="1"/>
  <c r="N124" i="1"/>
  <c r="N123" i="1"/>
  <c r="N122" i="1"/>
  <c r="N121" i="1"/>
  <c r="N120" i="1"/>
  <c r="N119" i="1"/>
  <c r="N118" i="1"/>
  <c r="N117" i="1"/>
  <c r="N116" i="1"/>
  <c r="N115" i="1"/>
  <c r="N114" i="1"/>
  <c r="N113" i="1"/>
  <c r="N112" i="1"/>
  <c r="N111" i="1"/>
  <c r="N110" i="1"/>
  <c r="N109" i="1"/>
  <c r="N108" i="1"/>
  <c r="N107" i="1"/>
  <c r="N106" i="1"/>
  <c r="N105" i="1"/>
  <c r="N104" i="1"/>
  <c r="N103" i="1"/>
  <c r="N102" i="1"/>
  <c r="N101" i="1"/>
  <c r="N100" i="1"/>
  <c r="N99" i="1"/>
  <c r="N98" i="1"/>
  <c r="N97" i="1"/>
  <c r="N96" i="1"/>
  <c r="N95" i="1"/>
  <c r="N94" i="1"/>
  <c r="N93" i="1"/>
  <c r="N92" i="1"/>
  <c r="N91" i="1"/>
  <c r="N90" i="1"/>
  <c r="N89" i="1"/>
  <c r="N88" i="1"/>
  <c r="N87" i="1"/>
  <c r="N86" i="1"/>
  <c r="N85" i="1"/>
  <c r="N84" i="1"/>
  <c r="N83" i="1"/>
  <c r="N82" i="1"/>
  <c r="N81" i="1"/>
  <c r="N80" i="1"/>
  <c r="N79" i="1"/>
  <c r="N78" i="1"/>
  <c r="N77" i="1"/>
  <c r="N76" i="1"/>
  <c r="N75" i="1"/>
  <c r="N74" i="1"/>
  <c r="N73" i="1"/>
  <c r="N72" i="1"/>
  <c r="N71" i="1"/>
  <c r="N70" i="1"/>
  <c r="N69" i="1"/>
  <c r="N68" i="1"/>
  <c r="N67" i="1"/>
  <c r="N66" i="1"/>
  <c r="N65" i="1"/>
  <c r="N64" i="1"/>
  <c r="N63" i="1"/>
  <c r="N62" i="1"/>
  <c r="N61" i="1"/>
  <c r="N60" i="1"/>
  <c r="N59" i="1"/>
  <c r="N58" i="1"/>
  <c r="N57" i="1"/>
  <c r="N56" i="1"/>
  <c r="N55" i="1"/>
  <c r="N54" i="1"/>
  <c r="N53" i="1"/>
  <c r="N52" i="1"/>
  <c r="N51" i="1"/>
  <c r="N50" i="1"/>
  <c r="N49" i="1"/>
  <c r="N48" i="1"/>
  <c r="N47" i="1"/>
  <c r="N46" i="1"/>
  <c r="N45" i="1"/>
  <c r="N44" i="1"/>
  <c r="N43" i="1"/>
  <c r="N42" i="1"/>
  <c r="N41" i="1"/>
  <c r="N40" i="1"/>
  <c r="N39" i="1"/>
  <c r="N38" i="1"/>
  <c r="N37" i="1"/>
  <c r="N36" i="1"/>
  <c r="N35" i="1"/>
  <c r="N34" i="1"/>
  <c r="N33" i="1"/>
  <c r="N32" i="1"/>
  <c r="N31" i="1"/>
  <c r="N30" i="1"/>
  <c r="N29" i="1"/>
  <c r="N28" i="1"/>
  <c r="N27" i="1"/>
  <c r="N26" i="1"/>
  <c r="N25" i="1"/>
  <c r="N24" i="1"/>
  <c r="N23" i="1"/>
  <c r="N22" i="1"/>
  <c r="N21" i="1"/>
  <c r="N20" i="1"/>
  <c r="N19" i="1"/>
  <c r="N18" i="1"/>
  <c r="N17" i="1"/>
  <c r="N16" i="1"/>
  <c r="N15" i="1"/>
  <c r="N14" i="1"/>
  <c r="N13" i="1"/>
  <c r="N12" i="1"/>
  <c r="N11" i="1"/>
  <c r="N10" i="1"/>
  <c r="N9" i="1"/>
  <c r="N8" i="1"/>
  <c r="N7" i="1"/>
  <c r="N6" i="1"/>
  <c r="N5" i="1"/>
  <c r="N4" i="1"/>
  <c r="N3" i="1"/>
  <c r="N2" i="1"/>
  <c r="M185" i="1"/>
  <c r="M184" i="1"/>
  <c r="M183" i="1"/>
  <c r="M182" i="1"/>
  <c r="M181" i="1"/>
  <c r="M180" i="1"/>
  <c r="M179" i="1"/>
  <c r="M178" i="1"/>
  <c r="M177" i="1"/>
  <c r="M176" i="1"/>
  <c r="M175" i="1"/>
  <c r="M174" i="1"/>
  <c r="M173" i="1"/>
  <c r="M172" i="1"/>
  <c r="M171" i="1"/>
  <c r="M170" i="1"/>
  <c r="M169" i="1"/>
  <c r="M168" i="1"/>
  <c r="M167" i="1"/>
  <c r="M166" i="1"/>
  <c r="M165" i="1"/>
  <c r="M164" i="1"/>
  <c r="M163" i="1"/>
  <c r="M162" i="1"/>
  <c r="M161" i="1"/>
  <c r="M160" i="1"/>
  <c r="M159" i="1"/>
  <c r="M158" i="1"/>
  <c r="M157" i="1"/>
  <c r="M156" i="1"/>
  <c r="M155" i="1"/>
  <c r="M154" i="1"/>
  <c r="M153" i="1"/>
  <c r="M152" i="1"/>
  <c r="M151" i="1"/>
  <c r="M150" i="1"/>
  <c r="M149" i="1"/>
  <c r="M148" i="1"/>
  <c r="M147" i="1"/>
  <c r="M146" i="1"/>
  <c r="M145" i="1"/>
  <c r="M144" i="1"/>
  <c r="M143" i="1"/>
  <c r="M142" i="1"/>
  <c r="M141" i="1"/>
  <c r="M140" i="1"/>
  <c r="M139" i="1"/>
  <c r="M138" i="1"/>
  <c r="M137" i="1"/>
  <c r="M136" i="1"/>
  <c r="M135" i="1"/>
  <c r="M134" i="1"/>
  <c r="M133" i="1"/>
  <c r="M132" i="1"/>
  <c r="M131" i="1"/>
  <c r="M130" i="1"/>
  <c r="M129" i="1"/>
  <c r="M128" i="1"/>
  <c r="M127" i="1"/>
  <c r="M126" i="1"/>
  <c r="M125" i="1"/>
  <c r="M124" i="1"/>
  <c r="M123" i="1"/>
  <c r="M122" i="1"/>
  <c r="M121" i="1"/>
  <c r="M120" i="1"/>
  <c r="M119" i="1"/>
  <c r="M118" i="1"/>
  <c r="M117" i="1"/>
  <c r="M116" i="1"/>
  <c r="M115" i="1"/>
  <c r="M114" i="1"/>
  <c r="M113" i="1"/>
  <c r="M112" i="1"/>
  <c r="M111" i="1"/>
  <c r="M110" i="1"/>
  <c r="M109" i="1"/>
  <c r="M108" i="1"/>
  <c r="M107" i="1"/>
  <c r="M106" i="1"/>
  <c r="M105" i="1"/>
  <c r="M104" i="1"/>
  <c r="M103" i="1"/>
  <c r="M102" i="1"/>
  <c r="M101" i="1"/>
  <c r="M100" i="1"/>
  <c r="M99" i="1"/>
  <c r="M98" i="1"/>
  <c r="M97" i="1"/>
  <c r="M96" i="1"/>
  <c r="M95" i="1"/>
  <c r="M94" i="1"/>
  <c r="M93" i="1"/>
  <c r="M92" i="1"/>
  <c r="M91" i="1"/>
  <c r="M90" i="1"/>
  <c r="M89" i="1"/>
  <c r="M88" i="1"/>
  <c r="M87" i="1"/>
  <c r="M86" i="1"/>
  <c r="M85" i="1"/>
  <c r="M84" i="1"/>
  <c r="M83" i="1"/>
  <c r="M82" i="1"/>
  <c r="M81" i="1"/>
  <c r="M80" i="1"/>
  <c r="M79" i="1"/>
  <c r="M78" i="1"/>
  <c r="M77" i="1"/>
  <c r="M76" i="1"/>
  <c r="M75" i="1"/>
  <c r="M74" i="1"/>
  <c r="M73" i="1"/>
  <c r="M72" i="1"/>
  <c r="M71" i="1"/>
  <c r="M70" i="1"/>
  <c r="M69" i="1"/>
  <c r="M68" i="1"/>
  <c r="M67" i="1"/>
  <c r="M66" i="1"/>
  <c r="M65" i="1"/>
  <c r="M64" i="1"/>
  <c r="M63" i="1"/>
  <c r="M62" i="1"/>
  <c r="M61" i="1"/>
  <c r="M60" i="1"/>
  <c r="M59" i="1"/>
  <c r="M58" i="1"/>
  <c r="M57" i="1"/>
  <c r="M56" i="1"/>
  <c r="M55" i="1"/>
  <c r="M54" i="1"/>
  <c r="M53" i="1"/>
  <c r="M52" i="1"/>
  <c r="M51" i="1"/>
  <c r="M50" i="1"/>
  <c r="M49" i="1"/>
  <c r="M48" i="1"/>
  <c r="M47" i="1"/>
  <c r="M46" i="1"/>
  <c r="M45" i="1"/>
  <c r="M44" i="1"/>
  <c r="M43" i="1"/>
  <c r="M42" i="1"/>
  <c r="M41" i="1"/>
  <c r="M40" i="1"/>
  <c r="M39" i="1"/>
  <c r="M38" i="1"/>
  <c r="M37" i="1"/>
  <c r="M36" i="1"/>
  <c r="M35" i="1"/>
  <c r="M34" i="1"/>
  <c r="M33" i="1"/>
  <c r="M32" i="1"/>
  <c r="M31" i="1"/>
  <c r="M30" i="1"/>
  <c r="M29" i="1"/>
  <c r="M28" i="1"/>
  <c r="M27" i="1"/>
  <c r="M26" i="1"/>
  <c r="M25" i="1"/>
  <c r="M24" i="1"/>
  <c r="M23" i="1"/>
  <c r="M22" i="1"/>
  <c r="M21" i="1"/>
  <c r="M20" i="1"/>
  <c r="M19" i="1"/>
  <c r="M18" i="1"/>
  <c r="M17" i="1"/>
  <c r="M16" i="1"/>
  <c r="M15" i="1"/>
  <c r="M14" i="1"/>
  <c r="M13" i="1"/>
  <c r="M12" i="1"/>
  <c r="M11" i="1"/>
  <c r="M10" i="1"/>
  <c r="M9" i="1"/>
  <c r="M8" i="1"/>
  <c r="M7" i="1"/>
  <c r="M6" i="1"/>
  <c r="M5" i="1"/>
  <c r="M4" i="1"/>
  <c r="M3" i="1"/>
  <c r="M2" i="1"/>
  <c r="F50" i="2"/>
  <c r="E50" i="2"/>
  <c r="F49" i="2"/>
  <c r="E49" i="2"/>
  <c r="F48" i="2"/>
  <c r="E48" i="2"/>
  <c r="F47" i="2"/>
  <c r="E47" i="2"/>
  <c r="F46" i="2"/>
  <c r="E46" i="2"/>
  <c r="D45" i="2"/>
  <c r="C45" i="2"/>
  <c r="B45" i="2"/>
  <c r="C21" i="2"/>
  <c r="B21" i="2"/>
  <c r="D20" i="2"/>
  <c r="D19" i="2"/>
  <c r="D18" i="2"/>
  <c r="D17" i="2"/>
  <c r="D16" i="2"/>
  <c r="D15" i="2"/>
  <c r="D14" i="2"/>
  <c r="B185" i="1"/>
  <c r="B184" i="1"/>
  <c r="B183" i="1"/>
  <c r="B182" i="1"/>
  <c r="B181" i="1"/>
  <c r="B180" i="1"/>
  <c r="B179" i="1"/>
  <c r="B178" i="1"/>
  <c r="B177" i="1"/>
  <c r="B176" i="1"/>
  <c r="B175" i="1"/>
  <c r="B174" i="1"/>
  <c r="B173" i="1"/>
  <c r="B172" i="1"/>
  <c r="B171" i="1"/>
  <c r="B170" i="1"/>
  <c r="B169" i="1"/>
  <c r="B168" i="1"/>
  <c r="B167" i="1"/>
  <c r="B166" i="1"/>
  <c r="B165" i="1"/>
  <c r="B164" i="1"/>
  <c r="B163" i="1"/>
  <c r="B162" i="1"/>
  <c r="B161" i="1"/>
  <c r="B160" i="1"/>
  <c r="B159" i="1"/>
  <c r="B158" i="1"/>
  <c r="B157" i="1"/>
  <c r="B156" i="1"/>
  <c r="B155" i="1"/>
  <c r="B154" i="1"/>
  <c r="B153" i="1"/>
  <c r="B152" i="1"/>
  <c r="B151" i="1"/>
  <c r="B150" i="1"/>
  <c r="B149" i="1"/>
  <c r="B148" i="1"/>
  <c r="B147" i="1"/>
  <c r="B146" i="1"/>
  <c r="B145" i="1"/>
  <c r="B144" i="1"/>
  <c r="B143" i="1"/>
  <c r="B142" i="1"/>
  <c r="B141" i="1"/>
  <c r="B140" i="1"/>
  <c r="B139" i="1"/>
  <c r="B138" i="1"/>
  <c r="B137" i="1"/>
  <c r="B136" i="1"/>
  <c r="B135" i="1"/>
  <c r="B134" i="1"/>
  <c r="B133" i="1"/>
  <c r="B132" i="1"/>
  <c r="B131" i="1"/>
  <c r="B130" i="1"/>
  <c r="B129" i="1"/>
  <c r="B128" i="1"/>
  <c r="B127" i="1"/>
  <c r="B126" i="1"/>
  <c r="B125" i="1"/>
  <c r="B124" i="1"/>
  <c r="B123" i="1"/>
  <c r="B122" i="1"/>
  <c r="B121" i="1"/>
  <c r="B120" i="1"/>
  <c r="B119" i="1"/>
  <c r="B118" i="1"/>
  <c r="B117" i="1"/>
  <c r="B116" i="1"/>
  <c r="B115" i="1"/>
  <c r="B114" i="1"/>
  <c r="B113" i="1"/>
  <c r="B112" i="1"/>
  <c r="B111" i="1"/>
  <c r="B110" i="1"/>
  <c r="B109" i="1"/>
  <c r="B108" i="1"/>
  <c r="B107" i="1"/>
  <c r="B106" i="1"/>
  <c r="B105" i="1"/>
  <c r="B104" i="1"/>
  <c r="B103" i="1"/>
  <c r="B102" i="1"/>
  <c r="B101" i="1"/>
  <c r="B100" i="1"/>
  <c r="B99" i="1"/>
  <c r="B98" i="1"/>
  <c r="B97" i="1"/>
  <c r="B96" i="1"/>
  <c r="B95" i="1"/>
  <c r="B94" i="1"/>
  <c r="B93" i="1"/>
  <c r="B92" i="1"/>
  <c r="B91" i="1"/>
  <c r="B90" i="1"/>
  <c r="B89" i="1"/>
  <c r="B88" i="1"/>
  <c r="B87" i="1"/>
  <c r="B86" i="1"/>
  <c r="B85" i="1"/>
  <c r="B84" i="1"/>
  <c r="B83" i="1"/>
  <c r="B82" i="1"/>
  <c r="B81" i="1"/>
  <c r="B80" i="1"/>
  <c r="B79" i="1"/>
  <c r="B78" i="1"/>
  <c r="B77" i="1"/>
  <c r="B76" i="1"/>
  <c r="B75" i="1"/>
  <c r="B74" i="1"/>
  <c r="B73" i="1"/>
  <c r="B72" i="1"/>
  <c r="B71" i="1"/>
  <c r="B70" i="1"/>
  <c r="B69" i="1"/>
  <c r="B68" i="1"/>
  <c r="B67" i="1"/>
  <c r="B66" i="1"/>
  <c r="B65" i="1"/>
  <c r="B64" i="1"/>
  <c r="B63" i="1"/>
  <c r="B62" i="1"/>
  <c r="B61" i="1"/>
  <c r="B60" i="1"/>
  <c r="B59" i="1"/>
  <c r="B58" i="1"/>
  <c r="B57" i="1"/>
  <c r="B56" i="1"/>
  <c r="B55" i="1"/>
  <c r="B54" i="1"/>
  <c r="B53" i="1"/>
  <c r="B52" i="1"/>
  <c r="B51" i="1"/>
  <c r="B50" i="1"/>
  <c r="B49" i="1"/>
  <c r="B48" i="1"/>
  <c r="B47" i="1"/>
  <c r="B46" i="1"/>
  <c r="B45" i="1"/>
  <c r="B44" i="1"/>
  <c r="B43" i="1"/>
  <c r="B42" i="1"/>
  <c r="B41" i="1"/>
  <c r="B40" i="1"/>
  <c r="B39" i="1"/>
  <c r="B38" i="1"/>
  <c r="B37" i="1"/>
  <c r="B36" i="1"/>
  <c r="B35" i="1"/>
  <c r="B34" i="1"/>
  <c r="B33" i="1"/>
  <c r="B32" i="1"/>
  <c r="B31" i="1"/>
  <c r="B30" i="1"/>
  <c r="B29" i="1"/>
  <c r="B28" i="1"/>
  <c r="B27" i="1"/>
  <c r="B26" i="1"/>
  <c r="B25" i="1"/>
  <c r="B24" i="1"/>
  <c r="B23" i="1"/>
  <c r="B22" i="1"/>
  <c r="B21" i="1"/>
  <c r="B20" i="1"/>
  <c r="B19" i="1"/>
  <c r="B18" i="1"/>
  <c r="B17" i="1"/>
  <c r="B16" i="1"/>
  <c r="B15" i="1"/>
  <c r="B14" i="1"/>
  <c r="B13" i="1"/>
  <c r="B12" i="1"/>
  <c r="B11" i="1"/>
  <c r="B10" i="1"/>
  <c r="B9" i="1"/>
  <c r="B8" i="1"/>
  <c r="B7" i="1"/>
  <c r="B6" i="1"/>
  <c r="B5" i="1"/>
  <c r="B4" i="1"/>
  <c r="B3" i="1"/>
  <c r="B2" i="1"/>
  <c r="D21" i="2" l="1"/>
  <c r="E16" i="2" s="1"/>
  <c r="E45" i="2"/>
  <c r="F45" i="2"/>
  <c r="F14" i="2" l="1"/>
  <c r="F17" i="2"/>
  <c r="E19" i="2"/>
  <c r="E15" i="2"/>
  <c r="E14" i="2"/>
  <c r="F16" i="2"/>
  <c r="F15" i="2"/>
  <c r="E17" i="2"/>
  <c r="E20" i="2"/>
  <c r="E18" i="2"/>
  <c r="F18" i="2"/>
  <c r="F20" i="2"/>
  <c r="F19" i="2"/>
  <c r="F21" i="2" l="1"/>
  <c r="E21" i="2"/>
</calcChain>
</file>

<file path=xl/connections.xml><?xml version="1.0" encoding="utf-8"?>
<connections xmlns="http://schemas.openxmlformats.org/spreadsheetml/2006/main">
  <connection id="1" keepAlive="1" name="ThisWorkbookDataModel" description="데이터 모델" type="5" refreshedVersion="5"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 id="2" name="WorksheetConnection_2014년 한국 개발자 실태조사 -통계.xlsx!RAW데이터" type="102" refreshedVersion="5" minRefreshableVersion="5">
    <extLst>
      <ext xmlns:x15="http://schemas.microsoft.com/office/spreadsheetml/2010/11/main" uri="{DE250136-89BD-433C-8126-D09CA5730AF9}">
        <x15:connection id="RAW데이터-e62cc672-e358-4823-8940-68cff86b68bf" autoDelete="1">
          <x15:rangePr sourceName="_xlcn.WorksheetConnection_2014년한국개발자실태조사통계.xlsxRAW데이터1"/>
        </x15:connection>
      </ext>
    </extLst>
  </connection>
</connections>
</file>

<file path=xl/metadata.xml><?xml version="1.0" encoding="utf-8"?>
<metadata xmlns="http://schemas.openxmlformats.org/spreadsheetml/2006/main">
  <metadataTypes count="1">
    <metadataType name="XLMDX" minSupportedVersion="120000" copy="1" pasteAll="1" pasteValues="1" merge="1" splitFirst="1" rowColShift="1" clearFormats="1" clearComments="1" assign="1" coerce="1"/>
  </metadataTypes>
  <metadataStrings count="3">
    <s v="ThisWorkbookDataModel"/>
    <s v="{[RAW데이터].[기업규모2].[All]}"/>
    <s v="{[RAW데이터].[분야].[All]}"/>
  </metadataStrings>
  <mdxMetadata count="2">
    <mdx n="0" f="s">
      <ms ns="1" c="0"/>
    </mdx>
    <mdx n="0" f="s">
      <ms ns="2" c="0"/>
    </mdx>
  </mdxMetadata>
  <valueMetadata count="2">
    <bk>
      <rc t="1" v="0"/>
    </bk>
    <bk>
      <rc t="1" v="1"/>
    </bk>
  </valueMetadata>
</metadata>
</file>

<file path=xl/sharedStrings.xml><?xml version="1.0" encoding="utf-8"?>
<sst xmlns="http://schemas.openxmlformats.org/spreadsheetml/2006/main" count="1565" uniqueCount="301">
  <si>
    <t>실제 나이</t>
    <phoneticPr fontId="1" type="noConversion"/>
  </si>
  <si>
    <t>연령구간</t>
    <phoneticPr fontId="1" type="noConversion"/>
  </si>
  <si>
    <t>성별</t>
    <phoneticPr fontId="1" type="noConversion"/>
  </si>
  <si>
    <t>수익</t>
    <phoneticPr fontId="1" type="noConversion"/>
  </si>
  <si>
    <t>기대수익</t>
    <phoneticPr fontId="1" type="noConversion"/>
  </si>
  <si>
    <t>생계수익</t>
    <phoneticPr fontId="1" type="noConversion"/>
  </si>
  <si>
    <t>만족도</t>
    <phoneticPr fontId="1" type="noConversion"/>
  </si>
  <si>
    <t xml:space="preserve">기혼 </t>
    <phoneticPr fontId="1" type="noConversion"/>
  </si>
  <si>
    <t>자녀수</t>
    <phoneticPr fontId="1" type="noConversion"/>
  </si>
  <si>
    <t>남성</t>
  </si>
  <si>
    <t>기혼</t>
  </si>
  <si>
    <t>미혼</t>
  </si>
  <si>
    <t>30,00</t>
  </si>
  <si>
    <t>여성</t>
  </si>
  <si>
    <t>1. 조사대상 개발자의 연령별 성비</t>
    <phoneticPr fontId="1" type="noConversion"/>
  </si>
  <si>
    <t xml:space="preserve"> - 총 184명 대상</t>
    <phoneticPr fontId="1" type="noConversion"/>
  </si>
  <si>
    <t xml:space="preserve"> - 남자는 30~34세 구간에 가장 많이 분포, 여성은 25~29세 구간에 가장 많이 분포, 여성은 결혼에 대한 부담으로 추정</t>
    <phoneticPr fontId="1" type="noConversion"/>
  </si>
  <si>
    <t xml:space="preserve"> - 남성은 25세 미만의 개발자들도 있어, 소프트웨어에 일찍 노출 되는 인구가 있는 것으로 추정</t>
    <phoneticPr fontId="1" type="noConversion"/>
  </si>
  <si>
    <t>연령별</t>
    <phoneticPr fontId="1" type="noConversion"/>
  </si>
  <si>
    <t>남성</t>
    <phoneticPr fontId="1" type="noConversion"/>
  </si>
  <si>
    <t>여성</t>
    <phoneticPr fontId="1" type="noConversion"/>
  </si>
  <si>
    <t>합계</t>
    <phoneticPr fontId="1" type="noConversion"/>
  </si>
  <si>
    <t>남성비율</t>
    <phoneticPr fontId="1" type="noConversion"/>
  </si>
  <si>
    <t>여성비율</t>
    <phoneticPr fontId="1" type="noConversion"/>
  </si>
  <si>
    <t>20세 미만</t>
    <phoneticPr fontId="1" type="noConversion"/>
  </si>
  <si>
    <t>21~25세</t>
    <phoneticPr fontId="1" type="noConversion"/>
  </si>
  <si>
    <t>25~29세</t>
    <phoneticPr fontId="1" type="noConversion"/>
  </si>
  <si>
    <t>30~34세</t>
    <phoneticPr fontId="1" type="noConversion"/>
  </si>
  <si>
    <t>35~39세</t>
    <phoneticPr fontId="1" type="noConversion"/>
  </si>
  <si>
    <t>40~45세</t>
    <phoneticPr fontId="1" type="noConversion"/>
  </si>
  <si>
    <t>45세 이상</t>
    <phoneticPr fontId="1" type="noConversion"/>
  </si>
  <si>
    <t xml:space="preserve"> - 전체적으로 직업 만족도는 2.45로 중간 값인 2.5보다 낮은수치</t>
    <phoneticPr fontId="1" type="noConversion"/>
  </si>
  <si>
    <t xml:space="preserve"> - 35~39세의 만족도가 가장 높으며, 40~45세에서 다시 하락함</t>
    <phoneticPr fontId="1" type="noConversion"/>
  </si>
  <si>
    <t xml:space="preserve"> - 5명 이하 구간 절삭, 총 182명 대상</t>
    <phoneticPr fontId="1" type="noConversion"/>
  </si>
  <si>
    <t xml:space="preserve"> - 25세 미만 2800만원 부터, 45세 미만 까지 약 6천 6백만원선의 수입, 년간 191만원의 임금 상향</t>
    <phoneticPr fontId="1" type="noConversion"/>
  </si>
  <si>
    <t xml:space="preserve"> - 40세 이상의 기대 수입은 크게 증가하여 임금에 대한 만족도가 낮을것으로 추정</t>
    <phoneticPr fontId="1" type="noConversion"/>
  </si>
  <si>
    <t>평균수입</t>
    <phoneticPr fontId="1" type="noConversion"/>
  </si>
  <si>
    <t>평균기대수입</t>
    <phoneticPr fontId="1" type="noConversion"/>
  </si>
  <si>
    <t>평균생계수입</t>
    <phoneticPr fontId="1" type="noConversion"/>
  </si>
  <si>
    <t>수입대비
기대수입 비율</t>
    <phoneticPr fontId="1" type="noConversion"/>
  </si>
  <si>
    <t>수입대비
생계수입 비율</t>
    <phoneticPr fontId="1" type="noConversion"/>
  </si>
  <si>
    <t>평균</t>
    <phoneticPr fontId="1" type="noConversion"/>
  </si>
  <si>
    <t>21~25세</t>
    <phoneticPr fontId="1" type="noConversion"/>
  </si>
  <si>
    <t>25~29세</t>
    <phoneticPr fontId="1" type="noConversion"/>
  </si>
  <si>
    <t>30~34세</t>
    <phoneticPr fontId="1" type="noConversion"/>
  </si>
  <si>
    <t>35~39세</t>
    <phoneticPr fontId="1" type="noConversion"/>
  </si>
  <si>
    <t>40~45세</t>
    <phoneticPr fontId="1" type="noConversion"/>
  </si>
  <si>
    <t xml:space="preserve"> - 모수가 작은 여성을 제외하고, 5명 이하 구간 절삭, 총 172명 대상</t>
    <phoneticPr fontId="1" type="noConversion"/>
  </si>
  <si>
    <t xml:space="preserve"> - 30~39세의 결혼 비율이 높으며, 40세 이상의 결혼 증가율은 눈에 띄게 낮아짐</t>
    <phoneticPr fontId="1" type="noConversion"/>
  </si>
  <si>
    <t>연령별</t>
    <phoneticPr fontId="1" type="noConversion"/>
  </si>
  <si>
    <t>미혼비율</t>
    <phoneticPr fontId="1" type="noConversion"/>
  </si>
  <si>
    <t>기혼비율</t>
    <phoneticPr fontId="1" type="noConversion"/>
  </si>
  <si>
    <t>기혼자 평균 자녀수</t>
    <phoneticPr fontId="1" type="noConversion"/>
  </si>
  <si>
    <t>1명</t>
  </si>
  <si>
    <t>1명</t>
    <phoneticPr fontId="1" type="noConversion"/>
  </si>
  <si>
    <t>2명</t>
  </si>
  <si>
    <t>2명</t>
    <phoneticPr fontId="1" type="noConversion"/>
  </si>
  <si>
    <t>3명 이상</t>
    <phoneticPr fontId="1" type="noConversion"/>
  </si>
  <si>
    <t>구분</t>
    <phoneticPr fontId="1" type="noConversion"/>
  </si>
  <si>
    <t>(비어 있음)</t>
  </si>
  <si>
    <t>총합계</t>
  </si>
  <si>
    <t>자녀없음</t>
  </si>
  <si>
    <t>3명이상</t>
  </si>
  <si>
    <t xml:space="preserve"> - 미혼자의 경우, 결혼을 대비한 수입에 대한 기대치가 높은 것으로 추정</t>
    <phoneticPr fontId="1" type="noConversion"/>
  </si>
  <si>
    <t>개발자수</t>
    <phoneticPr fontId="1" type="noConversion"/>
  </si>
  <si>
    <t>맞벌이여부</t>
    <phoneticPr fontId="1" type="noConversion"/>
  </si>
  <si>
    <t>맞벌이여부</t>
    <phoneticPr fontId="1" type="noConversion"/>
  </si>
  <si>
    <t>-</t>
    <phoneticPr fontId="1" type="noConversion"/>
  </si>
  <si>
    <t>맞벌이</t>
    <phoneticPr fontId="1" type="noConversion"/>
  </si>
  <si>
    <t>외벌이</t>
    <phoneticPr fontId="1" type="noConversion"/>
  </si>
  <si>
    <t>전체</t>
    <phoneticPr fontId="1" type="noConversion"/>
  </si>
  <si>
    <t>2. 자녀수에 따른 통계</t>
    <phoneticPr fontId="1" type="noConversion"/>
  </si>
  <si>
    <t>기대수입비율</t>
    <phoneticPr fontId="1" type="noConversion"/>
  </si>
  <si>
    <t>생계수입
비율</t>
    <phoneticPr fontId="1" type="noConversion"/>
  </si>
  <si>
    <t>직업만족도</t>
    <phoneticPr fontId="1" type="noConversion"/>
  </si>
  <si>
    <t xml:space="preserve"> - 자녀가 없거나 자녀가 1명인 기혼자의 경우, 수입에 대한 기대치가 가장 높아, 미래의 자녀에 대한 대비를 위한 수입 욕구로 추정</t>
    <phoneticPr fontId="1" type="noConversion"/>
  </si>
  <si>
    <t xml:space="preserve"> - 좀 더 자세한 해석은 모수의 부족으로 한계가 있었음</t>
    <phoneticPr fontId="1" type="noConversion"/>
  </si>
  <si>
    <t>경력</t>
    <phoneticPr fontId="1" type="noConversion"/>
  </si>
  <si>
    <t>경력구간</t>
    <phoneticPr fontId="1" type="noConversion"/>
  </si>
  <si>
    <t>예상정년</t>
    <phoneticPr fontId="1" type="noConversion"/>
  </si>
  <si>
    <t xml:space="preserve"> - 개발자의 정년은 45세  (177명 응답, 예상 정년 평균)</t>
    <phoneticPr fontId="1" type="noConversion"/>
  </si>
  <si>
    <t xml:space="preserve"> - 남초 현상 : 여자는 5.4%</t>
    <phoneticPr fontId="1" type="noConversion"/>
  </si>
  <si>
    <t>모바일/인터넷의 사용자 서비스</t>
  </si>
  <si>
    <t>IT서비스(SI및 용역개발)</t>
  </si>
  <si>
    <t>패키지 및 응용 소프트웨어 개발</t>
  </si>
  <si>
    <t>임베디드 (융합) 소프트웨어 개발</t>
  </si>
  <si>
    <t>장비 HMI Program 개발</t>
  </si>
  <si>
    <t>게임개발</t>
  </si>
  <si>
    <t>하둡 기반의 데이터분석, ETL 개발</t>
  </si>
  <si>
    <t>sm</t>
  </si>
  <si>
    <t>UX &amp; Interactive Media Platform 개발</t>
  </si>
  <si>
    <t>다함</t>
  </si>
  <si>
    <t>금융</t>
  </si>
  <si>
    <t>위성 영상처리 알고리즘 구현</t>
  </si>
  <si>
    <t>중견 제조업 SM</t>
  </si>
  <si>
    <t>대학</t>
  </si>
  <si>
    <t>분야</t>
    <phoneticPr fontId="1" type="noConversion"/>
  </si>
  <si>
    <t>SW 벤처기업 창업</t>
  </si>
  <si>
    <t>관리자로 직군 변경</t>
  </si>
  <si>
    <t>프리랜서, 개발</t>
  </si>
  <si>
    <t>급여와 직급을 낮춰서라도 개발 직종 유지</t>
  </si>
  <si>
    <t>모르겠다</t>
  </si>
  <si>
    <t>일반 자영업</t>
  </si>
  <si>
    <t>칼퇴가 보장되고 머리안써도 되는곳</t>
  </si>
  <si>
    <t>인디개발</t>
  </si>
  <si>
    <t>쉬고싶다</t>
  </si>
  <si>
    <t>이민</t>
  </si>
  <si>
    <t>영업</t>
  </si>
  <si>
    <t>연구직</t>
  </si>
  <si>
    <t>비슷한 타업종으로 변경(보안)</t>
  </si>
  <si>
    <t>힘들겠지만 계속 개발자로 살아남기 위한 도전 + 창업</t>
  </si>
  <si>
    <t>죽을때까지 코딩하는건 무의미</t>
  </si>
  <si>
    <t>강사</t>
  </si>
  <si>
    <t>[기타]</t>
  </si>
  <si>
    <t>직업전환</t>
  </si>
  <si>
    <t>단가 낮추어서 프리로계속함</t>
  </si>
  <si>
    <t>솔루션업체</t>
  </si>
  <si>
    <t>진로계획</t>
    <phoneticPr fontId="1" type="noConversion"/>
  </si>
  <si>
    <t>1000명~</t>
  </si>
  <si>
    <t>50~300명</t>
  </si>
  <si>
    <t>10~50명</t>
  </si>
  <si>
    <t>~10명</t>
  </si>
  <si>
    <t>300~1000명</t>
  </si>
  <si>
    <t>독립개발자(프리랜서)</t>
  </si>
  <si>
    <t>기업규모2</t>
  </si>
  <si>
    <t>All</t>
  </si>
  <si>
    <t>분야</t>
  </si>
  <si>
    <t>셈플개수</t>
  </si>
  <si>
    <t>만족도 분산</t>
  </si>
  <si>
    <t>만족도 평균</t>
  </si>
  <si>
    <t>연령대</t>
  </si>
  <si>
    <t>수입 평균</t>
  </si>
  <si>
    <t>수입 분산</t>
  </si>
  <si>
    <t>기업규모</t>
    <phoneticPr fontId="1" type="noConversion"/>
  </si>
  <si>
    <t>기업규모별</t>
  </si>
  <si>
    <t>분야별</t>
  </si>
  <si>
    <t>자녀수</t>
  </si>
  <si>
    <t>셈플수</t>
  </si>
  <si>
    <t>기대수입 비율</t>
  </si>
  <si>
    <t>생계 수입 비율</t>
  </si>
  <si>
    <t>연령,성별</t>
  </si>
  <si>
    <t>경력구간</t>
  </si>
  <si>
    <t>평균 수입</t>
    <phoneticPr fontId="1" type="noConversion"/>
  </si>
  <si>
    <t>3년</t>
  </si>
  <si>
    <t>6년</t>
  </si>
  <si>
    <t>9년</t>
  </si>
  <si>
    <t>12년</t>
  </si>
  <si>
    <t>15년</t>
  </si>
  <si>
    <t>18년</t>
  </si>
  <si>
    <t>21년</t>
  </si>
  <si>
    <t>경력별(미만)</t>
    <phoneticPr fontId="1" type="noConversion"/>
  </si>
  <si>
    <t xml:space="preserve"> - 년간 296만원 상향</t>
    <phoneticPr fontId="1" type="noConversion"/>
  </si>
  <si>
    <t xml:space="preserve"> - 6~9년까지의 임금 인상폭이 가장 큼</t>
    <phoneticPr fontId="1" type="noConversion"/>
  </si>
  <si>
    <t>기업규모별</t>
    <phoneticPr fontId="1" type="noConversion"/>
  </si>
  <si>
    <t>만족도 평균</t>
    <phoneticPr fontId="1" type="noConversion"/>
  </si>
  <si>
    <t>만족도 분산</t>
    <phoneticPr fontId="1" type="noConversion"/>
  </si>
  <si>
    <t>수입 평균</t>
    <phoneticPr fontId="1" type="noConversion"/>
  </si>
  <si>
    <t>수입 분산</t>
    <phoneticPr fontId="1" type="noConversion"/>
  </si>
  <si>
    <t>독립개발자
(프리랜서)</t>
    <phoneticPr fontId="1" type="noConversion"/>
  </si>
  <si>
    <t>1000명~</t>
    <phoneticPr fontId="1" type="noConversion"/>
  </si>
  <si>
    <t xml:space="preserve"> - 기업의 규모와 수입은 비레하여 높은 상관관계 표시, 10명이하의 소기업과 1000명이사으이 대기업은 거의 두배의 임금격차</t>
    <phoneticPr fontId="1" type="noConversion"/>
  </si>
  <si>
    <t>수입 분산</t>
    <phoneticPr fontId="1" type="noConversion"/>
  </si>
  <si>
    <t xml:space="preserve"> - 10명이하의 소기업은 독립개발자(프리랜서)보다 낮은 수입을 표기, 만족도면에서는 독립개발자(프리랜서)의 만족도가 가장 낮음</t>
    <phoneticPr fontId="1" type="noConversion"/>
  </si>
  <si>
    <t>만족도 평균
(5점척도)</t>
    <phoneticPr fontId="1" type="noConversion"/>
  </si>
  <si>
    <t>분야별</t>
    <phoneticPr fontId="1" type="noConversion"/>
  </si>
  <si>
    <t>IT서비스(SI및 용역개발)</t>
    <phoneticPr fontId="1" type="noConversion"/>
  </si>
  <si>
    <t>모바일/인터넷의 사용자 서비스</t>
    <phoneticPr fontId="1" type="noConversion"/>
  </si>
  <si>
    <t>게임개발</t>
    <phoneticPr fontId="1" type="noConversion"/>
  </si>
  <si>
    <t>임베디드 (융합) 소프트웨어 개발</t>
    <phoneticPr fontId="1" type="noConversion"/>
  </si>
  <si>
    <t>패키지 및 응용 소프트웨어 개발</t>
    <phoneticPr fontId="1" type="noConversion"/>
  </si>
  <si>
    <t xml:space="preserve"> - 게임, 모바일/인터넷의 사용자 서비스의 개발자 만족도는 보통(2.5) 보다 만족, IT서비스(SI용역 개발은) 가장 낮은 만족도</t>
    <phoneticPr fontId="1" type="noConversion"/>
  </si>
  <si>
    <t xml:space="preserve"> - 모바일/인터넷 사용자서비스는 가장 높은 수입을 기록함과 동시에 수입의 편차가 가장 컸으며, 가장 낮은 편차는 IT서비스 분야</t>
    <phoneticPr fontId="1" type="noConversion"/>
  </si>
  <si>
    <t>2 연령별 수입 및 만족도</t>
    <phoneticPr fontId="1" type="noConversion"/>
  </si>
  <si>
    <t>3. 경력별 수입및 만족도</t>
    <phoneticPr fontId="1" type="noConversion"/>
  </si>
  <si>
    <t>4. 기업 규모별 수입및 만족도</t>
    <phoneticPr fontId="1" type="noConversion"/>
  </si>
  <si>
    <t>5. 분야별 수입 및 만족도</t>
    <phoneticPr fontId="1" type="noConversion"/>
  </si>
  <si>
    <t>6. 개발자의 결혼</t>
    <phoneticPr fontId="1" type="noConversion"/>
  </si>
  <si>
    <t xml:space="preserve"> - 게임은 수입대비 높은 만족도 기록, 수입과 만족도는 일치하지 않음</t>
    <phoneticPr fontId="1" type="noConversion"/>
  </si>
  <si>
    <t>향후진로</t>
    <phoneticPr fontId="1" type="noConversion"/>
  </si>
  <si>
    <t>그냥 모든 산업이 어려운 것 같은데 IT는 비용이라는 인식이 SI업계의 가장 큰 문제의 시작 같네요.</t>
  </si>
  <si>
    <t>사농공상이 존재하는 나라가 되어가는 것 같습니다. 무언가 열심히 하는 것에 대한 보상과 일단 윗선에서 소프트웨어라는 것이 뚝딱하면 나오는 것이라는 생각자체를 고치지 않는다면... 현실이 별로 나아지지 않을 것 같습니다.</t>
  </si>
  <si>
    <t>모바일 혁명으로 해외에선 소프트웨어 개발업종이 각광 받는데 국내에선 그 중요성을 알고는 있지만 개발자 처우는 여전히 열악하다 생각합니다. 그래도 앞으로 차차 나아지지 않을까 기대해 봅니다</t>
  </si>
  <si>
    <t>국가적인 규정도 제대로 되어있지 않고하청에 하청에 하청들 업체들만 늘어가고 있고돈은 업체들이 다 벌고 개발자들은 일한 만큼 받지를 못하고 있습니다.적어도 일한만큼은 돈을 받았으면 좋겠네요...</t>
  </si>
  <si>
    <t>나이 들어도 개발자를 개발자로서 대우해주고 지켜주는 환경은 아직도 갖춰지지 않았습니다. 일반 관리자들의 나이보다 두어살만 많아도 부담스러워 하고, 실적을 낼 수 있도록 돕지 않습니다. 자연스럽게 동떨어진 일들을 하다가 몇년 지나면 성과도, 평판도 나빠져서 자연스럽게 도태되도록 만드는 식입니다.개발자들의 1인기업 또는 프리랜서 활동이 활성화 되도록 정책적으로 지원이 있으면 좋겠습니다. 신뢰할 수 있는 일감을 구하고, 댓가를 받을 수 있는 인력 포털도 방안이 될 수 있다고 봅니다.</t>
  </si>
  <si>
    <t>야근은 필수. 주말작업은 반강제. 가정보다 회사. 가족보다 상사. 나의 건강보다 상사의 술자리. 공공기간에서 부터 프로젝트 금액을 깍아버리니.. 깍인 금액만큼 회사에서 보전하기위해 개발자를 2개 프로젝트 참여 또는 적은 인력으로 프로젝트 참여. 현실도 참담하지만 미래는 더 참담 하지 않을까..</t>
  </si>
  <si>
    <t>자신이 처한 환경을 잘 이해하고, 인생 2막을 준비했으면 한다.</t>
  </si>
  <si>
    <t>국내에서 R&amp;D 는 전무하고 투자가 아닌 비용으로 보는 상황이며SW는 그냥 나오지 알고 있으며, 2000년 초 취업할때 그많던 IT 업체들은 다 어디에 갔는지..먹고 살기는 점점 힘들어지고, 다른 분야도 마찬가지겠지만 국내 개발자들은 미래가 없음</t>
  </si>
  <si>
    <t>정확한 일정과 변경되지 않는 계획된 개발이 필요.</t>
  </si>
  <si>
    <t>개발처우가 상당히 안좋은건 사실입니다.지식노동을 너무 우습게아는 사용자들과 고객들의 요구사항 마춰가기도 쉽지않지요사람은 기계가 아니므로 효율적으로 일을하려면 휴식이 필요한데 (머리도 휴식이필요합니다)그렇지 못한 현실의 벽이있지요</t>
  </si>
  <si>
    <t>서버 소프트웨어 패키지 업체에서 일하다 SI로 넘어와 보니 다양한 프로젝트를 진행해보면서 폭넓게 많은 것을 알게 되었네요. 한우물만 파는 것에 비해 장단점이 있겠지만, 연차가 쌓이면서 느끼는 점은 점점 기술력/경쟁력을 키우기 어려워 진다는 느낌을 많이 받고, 연차가 쌓이는 만큼 회사에서 기대하는 방향(프로젝트 관리로의 전향...)도 바뀌게 되니 여러모로 고민이 많아지는 것 같습니다. 아무래도 회사의 운영진들은 개발자가 연차를 쌓아감에 따라 개발인력으로 활용하는데 부담을 느끼고 불필요하다고 느끼는 것 같아 개인적인 아쉬움이 있네요.앞으로도 지속적으로 개발자로서 일을 해나가기 위해 많이 노력해야하지만, 언제까지 지속할 수 있을지는 솔직히 모르겠네요.</t>
  </si>
  <si>
    <t>개발자가 스스로의 가치를 평가절하할 필요는 없지만 능력 이상으로 원하는 것도 잘못된것이겠죠. 개발자로 살기 위해서 평생 공부를 해야하고 스스로의 가치를 높일 수 있다면 분명 미래를 밝습니다. 그리고, 기술적인 고수보다 자기가 일하는 업무 분야에서 고수가 된다면 분명 좋은 개발자가 될 것이라 생각합니다.</t>
  </si>
  <si>
    <t>주변사람들의 추천은 노후, 환경 등을 고려할 때 외국으로 나가는게 좋다더라구요.</t>
  </si>
  <si>
    <t>정부의 투자가 없다면 어둡다고 봄</t>
  </si>
  <si>
    <t>내 자식은 절대 it 안시키겠음만약 이쪽에 소질이 있다고 판단되면 외국으로 고고</t>
  </si>
  <si>
    <t>si프로젝트를 들어가보면 실력미달 말이 안나올 정도로 엉망인 개발자들이 정말 많다.그들이 그렇게 된 원인은 개인적 문제보단 그렇게 밖에 할 될 수 밖에 없는 현실이 더 컸다고 본다.월화수목금금금 일정맞추어 개발만 하다보면 새로운 기술을 공부하거나 자기계발할 시간이 전혀 없기 때문이다.꾸준히 공부하고 자기계발할 수 있는 문화가 정착되길 바란다.</t>
  </si>
  <si>
    <t>장기근속에 대한 불안함이 있음</t>
  </si>
  <si>
    <t>인력 소개소와 같은 떳다방 규제 또는 폐지.</t>
  </si>
  <si>
    <t>저처럼 많은 수를 차지하고 있는 기존 프리랜서 소프트웨어 개발자들의 경우 연차가 올라가고 기본급여가 올라갈수록 중간에 다리역할을 하는 중계업체(일명 보도방)를 통하여 계약하는 구조상 갈수록 제대로 된 대접을 받기 힘든 구조이며 프로젝트 발주가 줄어든 요즘같은 때에는 더더욱 힘들수 밖에 없는 상황으로 내몰리고 있습니다. 프리랜서 개발자가 줄어드는것도 한 방편이겠지만 최소한 앞서 이야기한 다단계 하도급 구조로 인한 보도방들의 난립으로 인한 단가하락등의 폐해를 극복할수 있어야만이 한국 SW 산업의 미래가 보장될꺼라고 생각합니다..아울러 등급제 폐지로 인하여 오히려 시장은 더 혼란스러워 졌으며 이에 대한 업체들의 보이지 않는 횡포가 극에 달한 점도 시급히 개선되어져야 할 문제라고 생각합니다.</t>
  </si>
  <si>
    <t>스스로 즐기지 않고, 가치를 보여주지 못하면 어느 직군이나 현실이 힘들게 느껴지지 않을까요. 개발자들도 천차만별의 능력과 다양한 연봉 스펙트럼을 가지고 있습니다. 훌륭한 기술이나 능력을 가진 분들이 더욱 조명을 받으면 기쁘더라구요. 국내 소프트웨어 개발자들 사이에서도 신화창출 이런 스토리가 공유되면 좋을 것 같습니다.</t>
  </si>
  <si>
    <t>저는 월급 외에 앱을 개발하고 배포한 수익을 조금씩 받고 있습니다. 시간 날 때마다 틈틈히 개발하면 노후대비를 할 수 있을 것 같습니다.소프트웨어 개발자들은 회사를 너무 믿지 말아야됩니다.회사는 개발자에게 월급을 주라고 있느 곳이 아닙니다.즉, 영원한 회사는 없습니다. 개발자는 회사에 계신 동안 혼자서 먹고 살 수 있을 만큼의 역량을 길러야 합니다. 이것이 개발자의 생명을 늘릴 수 있는 길이라고 생각합니다.</t>
  </si>
  <si>
    <t>야근에 대한 규제가 없다</t>
  </si>
  <si>
    <t>일단 개발자에 국한된건 아니고 모든 노동에 대한 대가가 우리나라는 저평가 된것 같다. 개발자 역시 심한 노동에 처해 있다. 야근을 당연시 하고 그 대가에 대한 소극적인 경영진.</t>
  </si>
  <si>
    <t>한국내의 현실만을 말하자면 암울하다대기업이 아닌 대부분의 100명이하(혹은 그 이상) 의 사업체에서 보는 개발자는 소모품 그 이상의 대우를 받지 못하는게 현실이다모든 개발자들이 한마음으로 부당함에 맞설수 없는 현실(부양해야 하는 가족등)이 많은 개발자들의 발목을 붙잡고 있는 현실과 그 현실을 이용하려는 기업주들이 많다아직은 미래를 잘 모르겠다하지만 이대로는 밝지 않은 것 만은 확실한 것 같다</t>
  </si>
  <si>
    <t>현재 한국시장을 상대로 한다면 암울.IT 기업 특성상 창업이 힘든데 생태계 형성이 잘 될까?</t>
  </si>
  <si>
    <t>현재의 도급방식의 계약은 미래가 없다고 봅니다.거기다 도급법을 위반해도 걸리는 사례도 없고 협력업체만 죽어나는 형태죠.거기다 단가 후려치기 기간 단축 야근은 필수...전산은 단순히 회사의 업무를 잘돌아가게 하기 위한 수단만은 아니라고 봅니다.기존의 자료로 미래를 예측할수도 있는것이고 잘 개발된 전산은 눈에 보이지 않는 수익도 창출할수 있는것입니다.단순히 데이타만 고치고 불편하네 마네의 수준을 벗어나야 한다고 봅니다.획기적으로 변하지 않는 이상 개발자의 미래는 계속 암울하다고 봅니다.</t>
  </si>
  <si>
    <t>SI 특성인지는 모르겠지만 갑의 눈치를 너무 보게되어 생활의 질이 보존 불가함개선이 필요하다고 생각함.</t>
  </si>
  <si>
    <t>자유로운 개발환경, 더 나은 대우(연봉, 복지 등) 이 필요</t>
  </si>
  <si>
    <t>전체적인 연봉 상승</t>
  </si>
  <si>
    <t>턱 없이 부족한 개발에 대한 대우 때문에철학도 비판의식도 없이 돈만 탐하는 세태가 너무 안타깝습니다.</t>
  </si>
  <si>
    <t>소프트웨어의 작은 기능의 수정은 돈이 들지 않으며 , 개발자의 약간에 수고만 있으면 된다는 경영진 혹은 사람들의 마인드 가 가장 문제라고 생각함.소프트웨어는 작은 기능들이 모여 큰 능력을 발위하는 분야임을 인지 하지 못함.</t>
  </si>
  <si>
    <t>꾸준히 공부하고, 자기 개발하고, 언제나 깨어 있을 것..</t>
  </si>
  <si>
    <t>현실성있는 개발자 지원정책 수립. 특히 개발자 자격증 제도 등은 전혀 현실성 없음</t>
  </si>
  <si>
    <t>게임 개발 회사라서 SI에 비하면 대우가 좋은편이라고 생각하고 있습니다. 다른 업종들도 좀 더 좋은 대우를 받을 수 있는 세상이 되길 바랍니다.</t>
  </si>
  <si>
    <t>개발자들이 염세적인 경우가 많은데 본인의 일에 자부심을 갖고 최선을 다하면 좋은 날이 올거라고 생각합니다. 화이팅 합시다.</t>
  </si>
  <si>
    <t>전체적인 모습은 암울하지만, 자신에게 맞는 회사와 일을 찾는다면 개발자로서 살아가는 것도 나쁘지는 않다고 생각함.다만, 만족하며 살아가기에는 많은 노력이 필요하고 회사하고 잘 맞춰나가야 하는 부분도 있음대기업이라면 힘들겠지만 중소기업에서 핵심역할을 맡고 하고 있다면 가능하다고 생각함</t>
  </si>
  <si>
    <t>개발은 평생할수는 없다...우리나라에서는 특히개발자로 인정받고싶으면 외국으로 나가는게...</t>
  </si>
  <si>
    <t>실력이 일천한 대졸 개발자들은 대기업만을 바라보거나 대기업 수준의 연봉을 스타트업에 바라고, 막상 대기업으로 간 개발자들은 그곳이 마지막이라고 생각하고 바꿀 수 없는 현실이라고 인정하면서 기계부품처럼, 때로는 인형처럼 살아가는 게 안타깝습니다.어린 나이지만 스타트업을 하면서 직접 겪은 건 아니지만 최근에는 노동법을 들먹이면서 20만원 이라도 더 받으려고 물고 뜯는 현실을 보면서, 각자 스스로 바뀌지 않으면 안된다는 생각을 많이 하고 있습니다. 지금 이 순간 좀 힘들더라도, 조금만 참고 인내하면서 책임감을 가지고 일하고, 소프트웨어 직군 전체의 가치를 힘을 합쳐 높여간다는 마음으로 일할 수 있으면 좋겠습니다. 이를 위해 단순히 서류와 인맥으로 줄 세우는 스타트업 양성책이나 엉뚱한 재원 소비가 아닌, 소프트웨어 개발자들에게 사회적 책임감과 자신의 가치를 높이는 것이 얼마나 중요한 것인 지 알리는 캠페인 같은 것과 함께 대기업=연봉이라는 인상이 사라질 수 있도록 하고자 하는 의지가 절실한 스타트업들을 수많은 단계로 필터링하여 제대로 된 재정적 지원이 있었으면 합니다. (슈퍼스타K같은 이상한 발표들로 줄세우기 하는 것이 아닌... 인내와 끈기, 기술력, 단합력을 시험할 수 있는...)</t>
  </si>
  <si>
    <t>각종 프로젝트를 지켜보면서 배우는게 많습니다.개발의 필요성 만큼 환경과 능률의 변화를 추진해주세요</t>
  </si>
  <si>
    <t>좀더 안정적인 고용이 이루어져야하고 야근이 너무 잦아 가정생활에 충실하기 힘듭니다. 미래에 대한 두려움이 너무 큽니다.</t>
  </si>
  <si>
    <t>보도방 좀 어떻게 없어졌으면...</t>
  </si>
  <si>
    <t>게임부분에 국한되는 영역이긴 하지만 국가적인 규제가 매우 강력하게 적용되어서 미래가 어두움. 카피캣이나 사행성같은 부분에서 자율적인 정화도 필요하다고 생각함. 이미 편을 들어줄 유저들의 엑소더스가 시작되고 있다고 생각함.비교적 개발자 수요는 많지만 높은 능력에 대한 보상이 제대로 이뤄지지 않는다고 생각함.개인적으로는 여러가지 규제나 현실을 생각하면 어느정도 실력과 기반을 쌓은 뒤에는 해외로 나가고 싶고, 그 편이 현실적으로 훨씬 낫다고 생각함.</t>
  </si>
  <si>
    <t>지나치게 낮은 인건비인력의 부품화</t>
  </si>
  <si>
    <t>첫째로 사업 담당자들에게 개발자들이 선택한 프로젝트가 아니라면 팀에 책임을 전가하지 말고 책임을 져라.회사의 오너 혹은 인사팀들에게 야근 수당 등 법적으로 제공되어야 되는 수당을 않는 관행은 it초기 성공 인센티브 때문이였다. 그런 시스템이 아닌 현재에도 적용하는 것은 불합리하다.현재 개발자들에게 신입 개발자를 키울 수 있는 환경을 조성해야 한다고 생각한다.</t>
  </si>
  <si>
    <t>정부가 간섭만 안하면 됩니다.</t>
  </si>
  <si>
    <t>영어 공부가 유일한 미래 계획인 것 같습니다.</t>
  </si>
  <si>
    <t>필요할 때 쓰여졌다 필요 없으면 버려지는... 소모품같은 현실...국내 IT시장에서의 비젼은 찾아보기 힘들다... 40세 이상이 되면 잘 채용하지 않는 구조... 하청의 하청의 하청의 구조...일정 단축은 예사고...번갯불에 콩구워 먹듯 개발시키고 ...야근하지 않으면 일정 준수가 힘든 IT업계... 그러면서 프로그램 품질은 엄청 따지는...앞으로 우리나라 IT업계의 미래는 어둡다고 생각되어...이민 갈 생각을 많이 하고 있음...</t>
  </si>
  <si>
    <t>야근과 주말 출근이 당연시 되고 그에 대한 보상은 당연히 없고 보도방들은 어떻게든 피빨아 먹으려고만 하고삶은 10년 전이나 지금이나 동일 하것죠</t>
  </si>
  <si>
    <t>나이가 들어도 이전에 생각했던 것보다는 희망적이라고 생각한다.그러나 현실은 거의 대부분의 회사들이 나이 많은 사람을 외면하고 있다.</t>
  </si>
  <si>
    <t>단가의 현실화와 고용 안정이 필요</t>
  </si>
  <si>
    <t>단기간 학습에 의한 개발자의 증식보다는 장기간 학습에 의한 전문적인 개발자가 필요하다.</t>
  </si>
  <si>
    <t>개인생활이 너무 부족하다.이로인해 삶에 대한 만족도가 낮게느껴진다.</t>
  </si>
  <si>
    <t>소프트웨어 개발 특성상 수평적이고 창의적인 기업문화가 필수이다. 하지만 군대식 서열화, 토론이 없는 전투적 회의, 불필요한 야근, 근무환경 불만족 등은 강수록 타국의 산업과의 경쟁에서 뒤지게 만드는 큰 요인이 된다.</t>
  </si>
  <si>
    <t>갑갑하다. 갑질하는 대기업에 공무원에 미치겠다. 개발 진행도 한국식으로 빨리빨리... 반복되는 야근...</t>
  </si>
  <si>
    <t>개발자=철야 라고 생각되어지는 국내의 인식이 매우 불편함. 미래에는 실력있고 연령대가 어린 개발자는 왠만하면 해외로 취업을 시도해서 국내에서는 개발자를 찾기가 힘들지 않을까... 하는 예상을...</t>
  </si>
  <si>
    <t>개발자들의 근로시간 대비 급여 정책이 상당히 좋지 않다고 생각합니다. 그걸 회사의 복지정책 지원으로 해결해 준다고 하여도 특정 대기업에 한정된 이야기이고, 그마저도 자리 채워넣기 식으로 그냥 사람 돌려막기로 땜빵하는 것이 현실이라고 보여집니다.또한 중소기업의 경우에는 급여 문제가 상당히 심각합니다. 중소기업이라 하더라도 신입 입사시 월 급여 200(연봉 약 2400 내외) 정도만 되어도 중소기업에 취업할 수 있다고 대답하는 사람들이 상당히 많다고 대답했던 설문이 뉴스에 나왔었습니다. 그만큼의 금액을 벌 수 있어야 삶에 있어서 부족함 없이 지낼 수 있다고 생각하는 편입니다.  그러나 현실에서 중소기업의 경우에는 첫 입사후 3~4년차 개발자가 대략 세전 150~160을 받는 것으로 알고있습니다. 이정도로는 최소한의 삶 이상의 활동을 하기에는 상당히 모자란 것이라고 보고 있습니다.여기에 싼 노동력을 양산하는 제도들에 대해서도 어느 정도의 정리가 필요한 부분도 있습니다. 싼 노동력이 양산되면 될수록 개발자들의 전체적인 현실상황이 낮아지게 됩니다. 이러면 고급 기술을 가진 개발자들은 미련없이 외국으로 이민가는 방법에 대해 고민하게 될 것입니다.한국사회 전반적인 문제가 IT업계에서는 아무 소리도 없이 그냥 묻혀져 가다보니 지금에 와서는 말도 안될 거 같은 상황도 상당수 벌어지고 있는 부분이다보니 최소한의 삶을 보장받을 수 있을 정도의 환경을 사측과 개발자와 사회가 다 같이 만들어 가지 않는다면 소프트웨어 개발자들의 현실과 미래는 상당히 어둡다고 보여집니다.좀 두서없이 장황하게 썼지만 솔직히 쓰려고 한다면 한도 끝도 없을 거 같군요.</t>
  </si>
  <si>
    <t>게임 개발자로써 작업 분량과 업무 강도에 비해 연봉이 비례하지 않는다는 점에 불만이 높다.다만 타 직군에 비해 대박이라는 희망이라도 볼 수 있으니 행복한걸지도 모르겠다. 그게 로또보다 희박한 확률일지라도.</t>
  </si>
  <si>
    <t>일에 비해 제대로 대우를 못받는다고 생각합니다.회사내규로 정해진 연차별 연봉 테이블도 명확하지 않은곳이 많고 매출을 핑계로 연봉동결 또는 물가상승율에 미치지 못하는 연봉 인상 인 회사가 너무나도 많습니다.</t>
  </si>
  <si>
    <t>당연하게 생각하는 야근비 특근비없는 야근특근갑을병정으로 이어지는 갑질횡포SI영세 업체들의 신입 경력 조작 투입 후 중간 마진 가로체기 등등</t>
  </si>
  <si>
    <t>개발자의 처우를 높이고 전문가 캐리어가 유지될수있도록</t>
  </si>
  <si>
    <t>국내에선 일정 나이(40대 중반쯤) 이후엔 거의 살아남기 힘들거 같음. 영어를 열심히 해서 해외로 나가는 방법도 있다고 하는데...</t>
  </si>
  <si>
    <t>여성은 애를 낳으면 자진해서 퇴사해야 하고 남성은 애가 생기면 이직에 어려움을 겪는다. 애가 있기 때문에 간혹 급하게 휴가를 내야 한다거나 하는 일들이 눈치보이고 쉽지 않기 때문. 거기다 수많은 야근까지 합하면 인간이 인간답게 사는게 맞나 싶을 정도로 하찮아 보이는 직업이 되었다. 연봉은 점점 깍여 내려 가려 하거나 물가 상승률보다 낮게 오르고 처음부터 그리 많은 연봉도 주지 않고 야근만 시켜대니 건강도 삶의 질도 최악의 업종이 되어 가고 있다. 정부의 업계 조여오기 까지 덥쳐버리니 최고급 개발자나 엔지니어는 이미 해외로 나가버린지 오래다. 이런 상태라면 이 나라는 점점 제자리 걸음만 하게 될것.</t>
  </si>
  <si>
    <t>착취당한다는 피해의식이 전반적으로 개발자들에게 있음. 어느정도 타당하나 공공쪽에서 일을 많이 하다보지 갑에대한 상대적 박탈감 때문이라고 봄. 이러한 피해의식으로 자기계발을 대부분 등한시함. 개발자라고 할 수 도 없는 개발자가 너무도 많음. 개발자의 숙명은 평생을 공부와 병행한다는 다짐이 있어야 할건데....(이런 나도 찔리네.....) 수고하세요</t>
  </si>
  <si>
    <t>프리랜서 인건비는 월단위(M/M)이 아닌 일단위(M/D)로 책정해야 적어도 월화수목금금금의 행태는 없어질듯 합니다</t>
  </si>
  <si>
    <t>우리나라 개발자 처우가 너무 미흡하다고 생각합니다. 연봉, 야근수당 등..</t>
  </si>
  <si>
    <t>한국의 개발자 대우 및 현실에 문제를 느껴 한국을 떠나 외국에서 근무합니다.대부분의 나라에서 가장 인력이 부족한 분야가 IT 개발자이며 IT없이는 회사 유지 운영 확장 등이 불가능합니다.하지만 한국은 이러한 인력을 일반 노동자로만 구분하는 점이 참 안타깝습니다. 일당제라는 한국의 현실 아닌가요?외국 대부분의 직군들의 평균 연봉을 보시면 개발자의 연봉이 Top5 안에 항상 들어가있죠.그러나 한국에서는 이전의 기억에 의하여 개발자는 급여 상승에 대한 부담감의 감정이 상당히 큰 상황이라고 봅니다.한국에서는 개발자의 대우가 과연 금융업 종사자 혹은 의사 수준을 넘을 수 있느냐의 질문을 드리면 당신은 어떻게 답하겠습니까?..만약 그건 좀 무리라는 생각을 조금이라도 가지고 계신다면... 그게 미래라고 알려드리고 싶네요.개발자가 없다면 과연 한국의 사회 발전 확장 속도는 현저히 떨어질 것이고 주요 핵심 부분은 외국의 특허에 묶일 것입니다.제가 현재 CTO로 일하고 있는 이 회사는 개발자 대우는 사내 최고 대우가 기본적인 급여 정책입니다. 과연 당신의 조직에서도 이게 가능할 것이라고 보나요?</t>
  </si>
  <si>
    <t>개발자에 대한 처우가 조금씩 좋아지고 있지만, 선진국에 비해 아직 갈 길이 멀다고 생각합니다. 보다 나은 미래를 위해 개발자들이 자주 모여서 논의를 해야 한다고 생각합니다.</t>
  </si>
  <si>
    <t>1년차 신입개발자이지만 3연차로 둔갑하고있다두렵고 짜증나지만 현실적으로 그럴수밖에없다고 생각한다 내후배들 또는 자식들은 신입이면 신입답게 일했으면 좋겟다</t>
    <phoneticPr fontId="1" type="noConversion"/>
  </si>
  <si>
    <t>개발자로서의 미래는 없음 , 직책이 올라가면 난이가 들수록 관리자가 어쩔수 없이 되니깐 .리포트 결과 궁금하네요 결과좀 알려주세요</t>
    <phoneticPr fontId="1" type="noConversion"/>
  </si>
  <si>
    <t>프리랜서, 개발</t>
    <phoneticPr fontId="1" type="noConversion"/>
  </si>
  <si>
    <t>모르겠다</t>
    <phoneticPr fontId="1" type="noConversion"/>
  </si>
  <si>
    <t>관리자로 직군 변경</t>
    <phoneticPr fontId="1" type="noConversion"/>
  </si>
  <si>
    <t>SW 벤처기업 창업</t>
    <phoneticPr fontId="1" type="noConversion"/>
  </si>
  <si>
    <t>급여와 직급을 낮춰서라도 개발 직종 유지</t>
    <phoneticPr fontId="1" type="noConversion"/>
  </si>
  <si>
    <t>일반 자영업</t>
    <phoneticPr fontId="1" type="noConversion"/>
  </si>
  <si>
    <t>비율</t>
    <phoneticPr fontId="1" type="noConversion"/>
  </si>
  <si>
    <t>7. 예상 개발자의 미래</t>
    <phoneticPr fontId="1" type="noConversion"/>
  </si>
  <si>
    <t xml:space="preserve"> - 현재 직장의 퇴직 후 계획에 관하여, 프리랜서,개발과 급여와 직급을 낮춰서라도 개발 직종유지가 각각 31.4%, 12.4%로 43.8%의 개발자가 지속적으로 개발을 하기 원함</t>
    <phoneticPr fontId="1" type="noConversion"/>
  </si>
  <si>
    <t xml:space="preserve"> - 창업에 대한 욕구도 14.2%로 매우 높은편</t>
    <phoneticPr fontId="1" type="noConversion"/>
  </si>
  <si>
    <t>키워드</t>
    <phoneticPr fontId="1" type="noConversion"/>
  </si>
  <si>
    <t>내용</t>
    <phoneticPr fontId="1" type="noConversion"/>
  </si>
  <si>
    <t>인식문제</t>
    <phoneticPr fontId="1" type="noConversion"/>
  </si>
  <si>
    <t>개발자수명</t>
    <phoneticPr fontId="1" type="noConversion"/>
  </si>
  <si>
    <t>처우문제</t>
    <phoneticPr fontId="1" type="noConversion"/>
  </si>
  <si>
    <t>SI문제</t>
    <phoneticPr fontId="1" type="noConversion"/>
  </si>
  <si>
    <t>삶의질 문제</t>
    <phoneticPr fontId="1" type="noConversion"/>
  </si>
  <si>
    <t>명확하지 않은 요구사항</t>
    <phoneticPr fontId="1" type="noConversion"/>
  </si>
  <si>
    <t>도메인지식</t>
    <phoneticPr fontId="1" type="noConversion"/>
  </si>
  <si>
    <t>글로벌진출</t>
    <phoneticPr fontId="1" type="noConversion"/>
  </si>
  <si>
    <t>개발자역량</t>
    <phoneticPr fontId="1" type="noConversion"/>
  </si>
  <si>
    <t>투자및 정책부족</t>
    <phoneticPr fontId="1" type="noConversion"/>
  </si>
  <si>
    <t>지나친간섭</t>
    <phoneticPr fontId="1" type="noConversion"/>
  </si>
  <si>
    <t>개발자수명,SI문제</t>
    <phoneticPr fontId="1" type="noConversion"/>
  </si>
  <si>
    <t>처우문제, 개발자수명</t>
    <phoneticPr fontId="1" type="noConversion"/>
  </si>
  <si>
    <t>개발문화</t>
    <phoneticPr fontId="1" type="noConversion"/>
  </si>
  <si>
    <t>개발자 수명</t>
    <phoneticPr fontId="1" type="noConversion"/>
  </si>
  <si>
    <t>인식문제, 개발자역량</t>
    <phoneticPr fontId="1" type="noConversion"/>
  </si>
  <si>
    <t>도메인 지식</t>
    <phoneticPr fontId="1" type="noConversion"/>
  </si>
  <si>
    <t>삶의 질</t>
    <phoneticPr fontId="1" type="noConversion"/>
  </si>
  <si>
    <t>SW에 대한 낮은 인식</t>
    <phoneticPr fontId="1" type="noConversion"/>
  </si>
  <si>
    <t>정부의 지나친 간섭</t>
    <phoneticPr fontId="1" type="noConversion"/>
  </si>
  <si>
    <t>낮은 개발자 처우</t>
    <phoneticPr fontId="1" type="noConversion"/>
  </si>
  <si>
    <t>투자 및 정책 부족</t>
    <phoneticPr fontId="1" type="noConversion"/>
  </si>
  <si>
    <t>SI문제(하도급, 낮은처우, 등등)</t>
    <phoneticPr fontId="1" type="noConversion"/>
  </si>
  <si>
    <t>횟수</t>
    <phoneticPr fontId="1" type="noConversion"/>
  </si>
  <si>
    <t>낮은 개발자 역량</t>
    <phoneticPr fontId="1" type="noConversion"/>
  </si>
  <si>
    <t xml:space="preserve"> </t>
    <phoneticPr fontId="1" type="noConversion"/>
  </si>
  <si>
    <t>해외 진출</t>
    <phoneticPr fontId="1" type="noConversion"/>
  </si>
  <si>
    <t>인식하고 있는 문제점</t>
    <phoneticPr fontId="1" type="noConversion"/>
  </si>
  <si>
    <t>의견수</t>
    <phoneticPr fontId="1" type="noConversion"/>
  </si>
  <si>
    <t>기타</t>
    <phoneticPr fontId="1" type="noConversion"/>
  </si>
  <si>
    <t>8. 인식하고 있는 문제점</t>
    <phoneticPr fontId="1" type="noConversion"/>
  </si>
  <si>
    <t>문서 제목</t>
    <phoneticPr fontId="1" type="noConversion"/>
  </si>
  <si>
    <t>2014년 한국 개발자 실태조사</t>
    <phoneticPr fontId="1" type="noConversion"/>
  </si>
  <si>
    <t>조사기간</t>
    <phoneticPr fontId="1" type="noConversion"/>
  </si>
  <si>
    <t>2014-11-6~11-12</t>
    <phoneticPr fontId="1" type="noConversion"/>
  </si>
  <si>
    <t>설문링크</t>
    <phoneticPr fontId="1" type="noConversion"/>
  </si>
  <si>
    <t>http://me2.do/FH3CJ8xI</t>
    <phoneticPr fontId="1" type="noConversion"/>
  </si>
  <si>
    <t>주관기관</t>
    <phoneticPr fontId="1" type="noConversion"/>
  </si>
  <si>
    <t>담당자</t>
    <phoneticPr fontId="1" type="noConversion"/>
  </si>
  <si>
    <t>소프트웨어 정책연구소</t>
    <phoneticPr fontId="1" type="noConversion"/>
  </si>
  <si>
    <t>양병석 연구원 (fstory97@spri.kr)</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</si>
</sst>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3">
    <numFmt numFmtId="176" formatCode="#,##0_);[Red]\(#,##0\)"/>
    <numFmt numFmtId="177" formatCode="0.00_ "/>
    <numFmt numFmtId="178" formatCode="0&quot;명&quot;"/>
    <numFmt numFmtId="179" formatCode="0.0%"/>
    <numFmt numFmtId="180" formatCode="0,000&quot;만&quot;&quot;원&quot;"/>
    <numFmt numFmtId="181" formatCode="0.00&quot;명&quot;"/>
    <numFmt numFmtId="182" formatCode="#&quot;명&quot;"/>
    <numFmt numFmtId="183" formatCode="0&quot;년&quot;"/>
    <numFmt numFmtId="184" formatCode="0&quot;년&quot;&quot;미&quot;&quot;만&quot;"/>
    <numFmt numFmtId="185" formatCode="0_ "/>
    <numFmt numFmtId="186" formatCode="#,##0.00_ "/>
    <numFmt numFmtId="187" formatCode="0_);[Red]\(0\)"/>
    <numFmt numFmtId="188" formatCode="0.00_);[Red]\(0.00\)"/>
  </numFmts>
  <fonts count="10" x14ac:knownFonts="1">
    <font>
      <sz val="11"/>
      <color theme="1"/>
      <name val="맑은 고딕"/>
      <family val="2"/>
      <charset val="129"/>
      <scheme val="minor"/>
    </font>
    <font>
      <sz val="8"/>
      <name val="맑은 고딕"/>
      <family val="2"/>
      <charset val="129"/>
      <scheme val="minor"/>
    </font>
    <font>
      <sz val="11"/>
      <color rgb="FF000000"/>
      <name val="나눔고딕"/>
      <family val="2"/>
    </font>
    <font>
      <sz val="11"/>
      <color rgb="FF000000"/>
      <name val="나눔고딕"/>
      <family val="3"/>
      <charset val="129"/>
    </font>
    <font>
      <b/>
      <sz val="11"/>
      <color theme="1"/>
      <name val="맑은 고딕"/>
      <family val="3"/>
      <charset val="129"/>
      <scheme val="minor"/>
    </font>
    <font>
      <sz val="11"/>
      <color theme="1"/>
      <name val="맑은 고딕"/>
      <family val="3"/>
      <charset val="129"/>
      <scheme val="minor"/>
    </font>
    <font>
      <sz val="11"/>
      <color theme="0" tint="-0.249977111117893"/>
      <name val="맑은 고딕"/>
      <family val="2"/>
      <charset val="129"/>
      <scheme val="minor"/>
    </font>
    <font>
      <sz val="11"/>
      <color theme="0" tint="-0.249977111117893"/>
      <name val="맑은 고딕"/>
      <family val="3"/>
      <charset val="129"/>
      <scheme val="minor"/>
    </font>
    <font>
      <sz val="11"/>
      <color theme="0"/>
      <name val="맑은 고딕"/>
      <family val="2"/>
      <charset val="129"/>
      <scheme val="minor"/>
    </font>
    <font>
      <sz val="11"/>
      <color theme="0"/>
      <name val="맑은 고딕"/>
      <family val="3"/>
      <charset val="129"/>
      <scheme val="minor"/>
    </font>
  </fonts>
  <fills count="9">
    <fill>
      <patternFill patternType="none"/>
    </fill>
    <fill>
      <patternFill patternType="gray125"/>
    </fill>
    <fill>
      <patternFill patternType="solid">
        <fgColor theme="2" tint="-9.9978637043366805E-2"/>
        <bgColor indexed="64"/>
      </patternFill>
    </fill>
    <fill>
      <patternFill patternType="solid">
        <fgColor theme="4" tint="0.59999389629810485"/>
        <bgColor indexed="64"/>
      </patternFill>
    </fill>
    <fill>
      <patternFill patternType="solid">
        <fgColor rgb="FFFFCCFF"/>
        <bgColor indexed="64"/>
      </patternFill>
    </fill>
    <fill>
      <patternFill patternType="solid">
        <fgColor rgb="FFFFFF00"/>
        <bgColor indexed="64"/>
      </patternFill>
    </fill>
    <fill>
      <patternFill patternType="solid">
        <fgColor rgb="FFFF9999"/>
        <bgColor indexed="64"/>
      </patternFill>
    </fill>
    <fill>
      <patternFill patternType="solid">
        <fgColor theme="0" tint="-4.9989318521683403E-2"/>
        <bgColor indexed="64"/>
      </patternFill>
    </fill>
    <fill>
      <patternFill patternType="solid">
        <fgColor theme="1"/>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s>
  <cellStyleXfs count="1">
    <xf numFmtId="0" fontId="0" fillId="0" borderId="0">
      <alignment vertical="center"/>
    </xf>
  </cellStyleXfs>
  <cellXfs count="71">
    <xf numFmtId="0" fontId="0" fillId="0" borderId="0" xfId="0">
      <alignment vertical="center"/>
    </xf>
    <xf numFmtId="0" fontId="0" fillId="0" borderId="0" xfId="0" applyAlignment="1">
      <alignment horizontal="center" vertical="center"/>
    </xf>
    <xf numFmtId="49" fontId="2" fillId="0" borderId="0" xfId="0" applyNumberFormat="1" applyFont="1" applyAlignment="1">
      <alignment vertical="center" wrapText="1"/>
    </xf>
    <xf numFmtId="176" fontId="2" fillId="0" borderId="0" xfId="0" applyNumberFormat="1" applyFont="1" applyAlignment="1">
      <alignment vertical="center" wrapText="1"/>
    </xf>
    <xf numFmtId="177" fontId="2" fillId="0" borderId="0" xfId="0" applyNumberFormat="1" applyFont="1" applyAlignment="1">
      <alignment vertical="center" wrapText="1"/>
    </xf>
    <xf numFmtId="176" fontId="3" fillId="0" borderId="0" xfId="0" applyNumberFormat="1" applyFont="1" applyAlignment="1">
      <alignment horizontal="center" vertical="center" wrapText="1"/>
    </xf>
    <xf numFmtId="0" fontId="4" fillId="0" borderId="0" xfId="0" applyFont="1">
      <alignment vertical="center"/>
    </xf>
    <xf numFmtId="0" fontId="4" fillId="2" borderId="1" xfId="0" applyFont="1" applyFill="1" applyBorder="1" applyAlignment="1">
      <alignment horizontal="center" vertical="center"/>
    </xf>
    <xf numFmtId="0" fontId="0" fillId="0" borderId="1" xfId="0" applyBorder="1">
      <alignment vertical="center"/>
    </xf>
    <xf numFmtId="178" fontId="0" fillId="0" borderId="1" xfId="0" applyNumberFormat="1" applyBorder="1">
      <alignment vertical="center"/>
    </xf>
    <xf numFmtId="179" fontId="0" fillId="0" borderId="1" xfId="0" applyNumberFormat="1" applyBorder="1">
      <alignment vertical="center"/>
    </xf>
    <xf numFmtId="179" fontId="0" fillId="3" borderId="1" xfId="0" applyNumberFormat="1" applyFill="1" applyBorder="1">
      <alignment vertical="center"/>
    </xf>
    <xf numFmtId="179" fontId="0" fillId="4" borderId="1" xfId="0" applyNumberFormat="1" applyFill="1" applyBorder="1">
      <alignment vertical="center"/>
    </xf>
    <xf numFmtId="177" fontId="0" fillId="0" borderId="1" xfId="0" applyNumberFormat="1" applyBorder="1" applyAlignment="1">
      <alignment horizontal="right" vertical="center"/>
    </xf>
    <xf numFmtId="0" fontId="5" fillId="0" borderId="0" xfId="0" applyFont="1">
      <alignment vertical="center"/>
    </xf>
    <xf numFmtId="0" fontId="4" fillId="2" borderId="1" xfId="0" applyFont="1" applyFill="1" applyBorder="1" applyAlignment="1">
      <alignment horizontal="center" vertical="center" wrapText="1"/>
    </xf>
    <xf numFmtId="0" fontId="0" fillId="0" borderId="2" xfId="0" applyFill="1" applyBorder="1">
      <alignment vertical="center"/>
    </xf>
    <xf numFmtId="180" fontId="0" fillId="5" borderId="1" xfId="0" applyNumberFormat="1" applyFill="1" applyBorder="1">
      <alignment vertical="center"/>
    </xf>
    <xf numFmtId="180" fontId="0" fillId="3" borderId="1" xfId="0" applyNumberFormat="1" applyFill="1" applyBorder="1">
      <alignment vertical="center"/>
    </xf>
    <xf numFmtId="180" fontId="0" fillId="6" borderId="1" xfId="0" applyNumberFormat="1" applyFill="1" applyBorder="1">
      <alignment vertical="center"/>
    </xf>
    <xf numFmtId="180" fontId="0" fillId="0" borderId="1" xfId="0" applyNumberFormat="1" applyBorder="1">
      <alignment vertical="center"/>
    </xf>
    <xf numFmtId="9" fontId="0" fillId="0" borderId="1" xfId="0" applyNumberFormat="1" applyBorder="1">
      <alignment vertical="center"/>
    </xf>
    <xf numFmtId="181" fontId="0" fillId="0" borderId="1" xfId="0" applyNumberFormat="1" applyBorder="1">
      <alignment vertical="center"/>
    </xf>
    <xf numFmtId="0" fontId="3" fillId="0" borderId="0" xfId="0" applyFont="1" applyAlignment="1">
      <alignment vertical="center" wrapText="1"/>
    </xf>
    <xf numFmtId="0" fontId="0" fillId="0" borderId="0" xfId="0" applyNumberFormat="1">
      <alignment vertical="center"/>
    </xf>
    <xf numFmtId="0" fontId="0" fillId="0" borderId="0" xfId="0" pivotButton="1">
      <alignment vertical="center"/>
    </xf>
    <xf numFmtId="0" fontId="0" fillId="0" borderId="0" xfId="0" applyAlignment="1">
      <alignment horizontal="left" vertical="center"/>
    </xf>
    <xf numFmtId="0" fontId="0" fillId="5" borderId="0" xfId="0" applyFill="1" applyAlignment="1">
      <alignment horizontal="left" vertical="center"/>
    </xf>
    <xf numFmtId="0" fontId="0" fillId="5" borderId="0" xfId="0" applyNumberFormat="1" applyFill="1">
      <alignment vertical="center"/>
    </xf>
    <xf numFmtId="179" fontId="0" fillId="0" borderId="0" xfId="0" applyNumberFormat="1">
      <alignment vertical="center"/>
    </xf>
    <xf numFmtId="0" fontId="2" fillId="0" borderId="0" xfId="0" applyFont="1">
      <alignment vertical="center"/>
    </xf>
    <xf numFmtId="0" fontId="0" fillId="0" borderId="0" xfId="0" applyAlignment="1">
      <alignment horizontal="left" vertical="center" indent="1"/>
    </xf>
    <xf numFmtId="0" fontId="5" fillId="7" borderId="1" xfId="0" applyFont="1" applyFill="1" applyBorder="1">
      <alignment vertical="center"/>
    </xf>
    <xf numFmtId="0" fontId="5" fillId="0" borderId="1" xfId="0" applyFont="1" applyBorder="1">
      <alignment vertical="center"/>
    </xf>
    <xf numFmtId="182" fontId="5" fillId="0" borderId="1" xfId="0" applyNumberFormat="1" applyFont="1" applyBorder="1">
      <alignment vertical="center"/>
    </xf>
    <xf numFmtId="177" fontId="5" fillId="0" borderId="1" xfId="0" applyNumberFormat="1" applyFont="1" applyBorder="1">
      <alignment vertical="center"/>
    </xf>
    <xf numFmtId="179" fontId="5" fillId="0" borderId="1" xfId="0" applyNumberFormat="1" applyFont="1" applyBorder="1">
      <alignment vertical="center"/>
    </xf>
    <xf numFmtId="0" fontId="5" fillId="0" borderId="1" xfId="0" applyFont="1" applyBorder="1" applyAlignment="1">
      <alignment horizontal="left" vertical="center"/>
    </xf>
    <xf numFmtId="0" fontId="5" fillId="7" borderId="1" xfId="0" applyFont="1" applyFill="1" applyBorder="1" applyAlignment="1">
      <alignment horizontal="left" vertical="center"/>
    </xf>
    <xf numFmtId="182" fontId="5" fillId="7" borderId="1" xfId="0" applyNumberFormat="1" applyFont="1" applyFill="1" applyBorder="1">
      <alignment vertical="center"/>
    </xf>
    <xf numFmtId="177" fontId="5" fillId="7" borderId="1" xfId="0" applyNumberFormat="1" applyFont="1" applyFill="1" applyBorder="1">
      <alignment vertical="center"/>
    </xf>
    <xf numFmtId="179" fontId="5" fillId="7" borderId="1" xfId="0" applyNumberFormat="1" applyFont="1" applyFill="1" applyBorder="1">
      <alignment vertical="center"/>
    </xf>
    <xf numFmtId="183" fontId="2" fillId="0" borderId="0" xfId="0" applyNumberFormat="1" applyFont="1" applyAlignment="1">
      <alignment vertical="center" wrapText="1"/>
    </xf>
    <xf numFmtId="184" fontId="2" fillId="0" borderId="0" xfId="0" applyNumberFormat="1" applyFont="1" applyAlignment="1">
      <alignment vertical="center" wrapText="1"/>
    </xf>
    <xf numFmtId="49" fontId="3" fillId="0" borderId="0" xfId="0" applyNumberFormat="1" applyFont="1" applyAlignment="1">
      <alignment vertical="center" wrapText="1"/>
    </xf>
    <xf numFmtId="185" fontId="3" fillId="0" borderId="0" xfId="0" applyNumberFormat="1" applyFont="1" applyAlignment="1">
      <alignment vertical="center" wrapText="1"/>
    </xf>
    <xf numFmtId="186" fontId="0" fillId="0" borderId="0" xfId="0" applyNumberFormat="1">
      <alignment vertical="center"/>
    </xf>
    <xf numFmtId="187" fontId="0" fillId="0" borderId="0" xfId="0" applyNumberFormat="1">
      <alignment vertical="center"/>
    </xf>
    <xf numFmtId="176" fontId="0" fillId="0" borderId="0" xfId="0" applyNumberFormat="1">
      <alignment vertical="center"/>
    </xf>
    <xf numFmtId="188" fontId="0" fillId="0" borderId="0" xfId="0" applyNumberFormat="1">
      <alignment vertical="center"/>
    </xf>
    <xf numFmtId="0" fontId="6" fillId="0" borderId="0" xfId="0" applyFont="1" applyAlignment="1">
      <alignment horizontal="left" vertical="center"/>
    </xf>
    <xf numFmtId="187" fontId="7" fillId="0" borderId="0" xfId="0" applyNumberFormat="1" applyFont="1">
      <alignment vertical="center"/>
    </xf>
    <xf numFmtId="188" fontId="7" fillId="0" borderId="0" xfId="0" applyNumberFormat="1" applyFont="1">
      <alignment vertical="center"/>
    </xf>
    <xf numFmtId="176" fontId="7" fillId="0" borderId="0" xfId="0" applyNumberFormat="1" applyFont="1">
      <alignment vertical="center"/>
    </xf>
    <xf numFmtId="10" fontId="0" fillId="0" borderId="0" xfId="0" applyNumberFormat="1">
      <alignment vertical="center"/>
    </xf>
    <xf numFmtId="10" fontId="0" fillId="5" borderId="0" xfId="0" applyNumberFormat="1" applyFill="1">
      <alignment vertical="center"/>
    </xf>
    <xf numFmtId="0" fontId="0" fillId="0" borderId="1" xfId="0" applyBorder="1" applyAlignment="1">
      <alignment horizontal="center" vertical="center"/>
    </xf>
    <xf numFmtId="177" fontId="0" fillId="5" borderId="1" xfId="0" applyNumberFormat="1" applyFill="1" applyBorder="1" applyAlignment="1">
      <alignment horizontal="right" vertical="center"/>
    </xf>
    <xf numFmtId="185" fontId="0" fillId="0" borderId="0" xfId="0" applyNumberFormat="1" applyAlignment="1">
      <alignment horizontal="center" vertical="center"/>
    </xf>
    <xf numFmtId="185" fontId="0" fillId="0" borderId="0" xfId="0" applyNumberFormat="1" applyAlignment="1">
      <alignment horizontal="right" vertical="center"/>
    </xf>
    <xf numFmtId="185" fontId="0" fillId="0" borderId="0" xfId="0" applyNumberFormat="1">
      <alignment vertical="center"/>
    </xf>
    <xf numFmtId="0" fontId="0" fillId="0" borderId="1" xfId="0" applyBorder="1" applyAlignment="1">
      <alignment horizontal="center" vertical="center" wrapText="1"/>
    </xf>
    <xf numFmtId="176" fontId="0" fillId="0" borderId="1" xfId="0" applyNumberFormat="1" applyBorder="1">
      <alignment vertical="center"/>
    </xf>
    <xf numFmtId="0" fontId="0" fillId="0" borderId="0" xfId="0" applyAlignment="1">
      <alignment vertical="center" wrapText="1"/>
    </xf>
    <xf numFmtId="0" fontId="0" fillId="0" borderId="1" xfId="0" applyBorder="1" applyAlignment="1">
      <alignment vertical="center" wrapText="1"/>
    </xf>
    <xf numFmtId="0" fontId="0" fillId="5" borderId="1" xfId="0" applyFill="1" applyBorder="1" applyAlignment="1">
      <alignment vertical="center" wrapText="1"/>
    </xf>
    <xf numFmtId="182" fontId="5" fillId="5" borderId="1" xfId="0" applyNumberFormat="1" applyFont="1" applyFill="1" applyBorder="1">
      <alignment vertical="center"/>
    </xf>
    <xf numFmtId="180" fontId="0" fillId="0" borderId="0" xfId="0" applyNumberFormat="1">
      <alignment vertical="center"/>
    </xf>
    <xf numFmtId="0" fontId="0" fillId="0" borderId="1" xfId="0" applyBorder="1" applyAlignment="1">
      <alignment vertical="center"/>
    </xf>
    <xf numFmtId="0" fontId="8" fillId="8" borderId="1" xfId="0" applyFont="1" applyFill="1" applyBorder="1">
      <alignment vertical="center"/>
    </xf>
    <xf numFmtId="0" fontId="9" fillId="8" borderId="1" xfId="0" applyFont="1" applyFill="1" applyBorder="1">
      <alignment vertical="center"/>
    </xf>
  </cellXfs>
  <cellStyles count="1">
    <cellStyle name="표준" xfId="0" builtinId="0"/>
  </cellStyles>
  <dxfs count="71">
    <dxf>
      <alignment horizontal="general" vertical="center" textRotation="0" wrapText="1" indent="0" justifyLastLine="0" shrinkToFit="0" readingOrder="0"/>
    </dxf>
    <dxf>
      <numFmt numFmtId="179" formatCode="0.0%"/>
    </dxf>
    <dxf>
      <font>
        <b val="0"/>
        <i val="0"/>
        <strike val="0"/>
        <condense val="0"/>
        <extend val="0"/>
        <outline val="0"/>
        <shadow val="0"/>
        <u val="none"/>
        <vertAlign val="baseline"/>
        <sz val="11"/>
        <color rgb="FF000000"/>
        <name val="나눔고딕"/>
        <scheme val="none"/>
      </font>
      <numFmt numFmtId="30" formatCode="@"/>
      <alignment horizontal="general" vertical="center" textRotation="0" wrapText="1" indent="0" justifyLastLine="0" shrinkToFit="0" readingOrder="0"/>
    </dxf>
    <dxf>
      <font>
        <b val="0"/>
        <i val="0"/>
        <strike val="0"/>
        <condense val="0"/>
        <extend val="0"/>
        <outline val="0"/>
        <shadow val="0"/>
        <u val="none"/>
        <vertAlign val="baseline"/>
        <sz val="11"/>
        <color rgb="FF000000"/>
        <name val="나눔고딕"/>
        <scheme val="none"/>
      </font>
      <alignment horizontal="general" vertical="center" textRotation="0" wrapText="1" indent="0" justifyLastLine="0" shrinkToFit="0" readingOrder="0"/>
    </dxf>
    <dxf>
      <font>
        <b val="0"/>
        <i val="0"/>
        <strike val="0"/>
        <condense val="0"/>
        <extend val="0"/>
        <outline val="0"/>
        <shadow val="0"/>
        <u val="none"/>
        <vertAlign val="baseline"/>
        <sz val="11"/>
        <color rgb="FF000000"/>
        <name val="나눔고딕"/>
        <scheme val="none"/>
      </font>
      <alignment horizontal="general" vertical="center" textRotation="0" wrapText="1" indent="0" justifyLastLine="0" shrinkToFit="0" readingOrder="0"/>
    </dxf>
    <dxf>
      <font>
        <b val="0"/>
        <i val="0"/>
        <strike val="0"/>
        <condense val="0"/>
        <extend val="0"/>
        <outline val="0"/>
        <shadow val="0"/>
        <u val="none"/>
        <vertAlign val="baseline"/>
        <sz val="11"/>
        <color rgb="FF000000"/>
        <name val="나눔고딕"/>
        <scheme val="none"/>
      </font>
      <alignment horizontal="general" vertical="center" textRotation="0" wrapText="1" indent="0" justifyLastLine="0" shrinkToFit="0" readingOrder="0"/>
    </dxf>
    <dxf>
      <font>
        <b val="0"/>
        <i val="0"/>
        <strike val="0"/>
        <condense val="0"/>
        <extend val="0"/>
        <outline val="0"/>
        <shadow val="0"/>
        <u val="none"/>
        <vertAlign val="baseline"/>
        <sz val="11"/>
        <color rgb="FF000000"/>
        <name val="나눔고딕"/>
        <scheme val="none"/>
      </font>
      <numFmt numFmtId="185" formatCode="0_ "/>
      <alignment horizontal="general" vertical="center" textRotation="0" wrapText="1" indent="0" justifyLastLine="0" shrinkToFit="0" readingOrder="0"/>
    </dxf>
    <dxf>
      <font>
        <b val="0"/>
        <i val="0"/>
        <strike val="0"/>
        <condense val="0"/>
        <extend val="0"/>
        <outline val="0"/>
        <shadow val="0"/>
        <u val="none"/>
        <vertAlign val="baseline"/>
        <sz val="11"/>
        <color rgb="FF000000"/>
        <name val="나눔고딕"/>
        <scheme val="none"/>
      </font>
      <numFmt numFmtId="0" formatCode="General"/>
      <alignment horizontal="general" vertical="center" textRotation="0" wrapText="1" indent="0" justifyLastLine="0" shrinkToFit="0" readingOrder="0"/>
    </dxf>
    <dxf>
      <font>
        <b val="0"/>
        <i val="0"/>
        <strike val="0"/>
        <condense val="0"/>
        <extend val="0"/>
        <outline val="0"/>
        <shadow val="0"/>
        <u val="none"/>
        <vertAlign val="baseline"/>
        <sz val="11"/>
        <color rgb="FF000000"/>
        <name val="나눔고딕"/>
        <scheme val="none"/>
      </font>
      <numFmt numFmtId="0" formatCode="General"/>
      <alignment horizontal="general" vertical="center" textRotation="0" wrapText="1" indent="0" justifyLastLine="0" shrinkToFit="0" readingOrder="0"/>
    </dxf>
    <dxf>
      <font>
        <b val="0"/>
        <i val="0"/>
        <strike val="0"/>
        <condense val="0"/>
        <extend val="0"/>
        <outline val="0"/>
        <shadow val="0"/>
        <u val="none"/>
        <vertAlign val="baseline"/>
        <sz val="11"/>
        <color rgb="FF000000"/>
        <name val="나눔고딕"/>
        <scheme val="none"/>
      </font>
      <numFmt numFmtId="176" formatCode="#,##0_);[Red]\(#,##0\)"/>
      <alignment horizontal="center" vertical="center" textRotation="0" wrapText="1" indent="0" justifyLastLine="0" shrinkToFit="0" readingOrder="0"/>
    </dxf>
    <dxf>
      <font>
        <b val="0"/>
        <i val="0"/>
        <strike val="0"/>
        <condense val="0"/>
        <extend val="0"/>
        <outline val="0"/>
        <shadow val="0"/>
        <u val="none"/>
        <vertAlign val="baseline"/>
        <sz val="11"/>
        <color rgb="FF000000"/>
        <name val="나눔고딕"/>
        <scheme val="none"/>
      </font>
      <numFmt numFmtId="30" formatCode="@"/>
      <alignment horizontal="general" vertical="center" textRotation="0" wrapText="1" indent="0" justifyLastLine="0" shrinkToFit="0" readingOrder="0"/>
    </dxf>
    <dxf>
      <font>
        <b val="0"/>
        <i val="0"/>
        <strike val="0"/>
        <condense val="0"/>
        <extend val="0"/>
        <outline val="0"/>
        <shadow val="0"/>
        <u val="none"/>
        <vertAlign val="baseline"/>
        <sz val="11"/>
        <color rgb="FF000000"/>
        <name val="나눔고딕"/>
        <scheme val="none"/>
      </font>
      <numFmt numFmtId="176" formatCode="#,##0_);[Red]\(#,##0\)"/>
      <alignment horizontal="center" vertical="center" textRotation="0" wrapText="1" indent="0" justifyLastLine="0" shrinkToFit="0" readingOrder="0"/>
    </dxf>
    <dxf>
      <font>
        <b val="0"/>
        <i val="0"/>
        <strike val="0"/>
        <condense val="0"/>
        <extend val="0"/>
        <outline val="0"/>
        <shadow val="0"/>
        <u val="none"/>
        <vertAlign val="baseline"/>
        <sz val="11"/>
        <color rgb="FF000000"/>
        <name val="나눔고딕"/>
        <scheme val="none"/>
      </font>
      <numFmt numFmtId="177" formatCode="0.00_ "/>
      <alignment horizontal="general" vertical="center" textRotation="0" wrapText="1" indent="0" justifyLastLine="0" shrinkToFit="0" readingOrder="0"/>
    </dxf>
    <dxf>
      <font>
        <b val="0"/>
        <i val="0"/>
        <strike val="0"/>
        <condense val="0"/>
        <extend val="0"/>
        <outline val="0"/>
        <shadow val="0"/>
        <u val="none"/>
        <vertAlign val="baseline"/>
        <sz val="11"/>
        <color rgb="FF000000"/>
        <name val="나눔고딕"/>
        <scheme val="none"/>
      </font>
      <numFmt numFmtId="176" formatCode="#,##0_);[Red]\(#,##0\)"/>
      <alignment horizontal="general" vertical="center" textRotation="0" wrapText="1" indent="0" justifyLastLine="0" shrinkToFit="0" readingOrder="0"/>
    </dxf>
    <dxf>
      <font>
        <b val="0"/>
        <i val="0"/>
        <strike val="0"/>
        <condense val="0"/>
        <extend val="0"/>
        <outline val="0"/>
        <shadow val="0"/>
        <u val="none"/>
        <vertAlign val="baseline"/>
        <sz val="11"/>
        <color rgb="FF000000"/>
        <name val="나눔고딕"/>
        <scheme val="none"/>
      </font>
      <numFmt numFmtId="176" formatCode="#,##0_);[Red]\(#,##0\)"/>
      <alignment horizontal="general" vertical="center" textRotation="0" wrapText="1" indent="0" justifyLastLine="0" shrinkToFit="0" readingOrder="0"/>
    </dxf>
    <dxf>
      <font>
        <b val="0"/>
        <i val="0"/>
        <strike val="0"/>
        <condense val="0"/>
        <extend val="0"/>
        <outline val="0"/>
        <shadow val="0"/>
        <u val="none"/>
        <vertAlign val="baseline"/>
        <sz val="11"/>
        <color rgb="FF000000"/>
        <name val="나눔고딕"/>
        <scheme val="none"/>
      </font>
      <numFmt numFmtId="176" formatCode="#,##0_);[Red]\(#,##0\)"/>
      <alignment horizontal="general" vertical="center" textRotation="0" wrapText="1" indent="0" justifyLastLine="0" shrinkToFit="0" readingOrder="0"/>
    </dxf>
    <dxf>
      <font>
        <b val="0"/>
        <i val="0"/>
        <strike val="0"/>
        <condense val="0"/>
        <extend val="0"/>
        <outline val="0"/>
        <shadow val="0"/>
        <u val="none"/>
        <vertAlign val="baseline"/>
        <sz val="11"/>
        <color rgb="FF000000"/>
        <name val="나눔고딕"/>
        <scheme val="none"/>
      </font>
      <numFmt numFmtId="184" formatCode="0&quot;년&quot;&quot;미&quot;&quot;만&quot;"/>
      <alignment horizontal="general" vertical="center" textRotation="0" wrapText="1" indent="0" justifyLastLine="0" shrinkToFit="0" readingOrder="0"/>
    </dxf>
    <dxf>
      <font>
        <b val="0"/>
        <i val="0"/>
        <strike val="0"/>
        <condense val="0"/>
        <extend val="0"/>
        <outline val="0"/>
        <shadow val="0"/>
        <u val="none"/>
        <vertAlign val="baseline"/>
        <sz val="11"/>
        <color rgb="FF000000"/>
        <name val="나눔고딕"/>
        <scheme val="none"/>
      </font>
      <numFmt numFmtId="183" formatCode="0&quot;년&quot;"/>
      <alignment horizontal="general" vertical="center" textRotation="0" wrapText="1" indent="0" justifyLastLine="0" shrinkToFit="0" readingOrder="0"/>
    </dxf>
    <dxf>
      <font>
        <b val="0"/>
        <i val="0"/>
        <strike val="0"/>
        <condense val="0"/>
        <extend val="0"/>
        <outline val="0"/>
        <shadow val="0"/>
        <u val="none"/>
        <vertAlign val="baseline"/>
        <sz val="11"/>
        <color rgb="FF000000"/>
        <name val="나눔고딕"/>
        <scheme val="none"/>
      </font>
      <numFmt numFmtId="30" formatCode="@"/>
      <alignment horizontal="general" vertical="center" textRotation="0" wrapText="1" indent="0" justifyLastLine="0" shrinkToFit="0" readingOrder="0"/>
    </dxf>
    <dxf>
      <numFmt numFmtId="185" formatCode="0_ "/>
      <alignment horizontal="right" vertical="center" textRotation="0" wrapText="0" indent="0" justifyLastLine="0" shrinkToFit="0" readingOrder="0"/>
    </dxf>
    <dxf>
      <font>
        <b val="0"/>
        <i val="0"/>
        <strike val="0"/>
        <condense val="0"/>
        <extend val="0"/>
        <outline val="0"/>
        <shadow val="0"/>
        <u val="none"/>
        <vertAlign val="baseline"/>
        <sz val="11"/>
        <color rgb="FF000000"/>
        <name val="나눔고딕"/>
        <scheme val="none"/>
      </font>
      <alignment horizontal="general" vertical="center" textRotation="0" wrapText="1" indent="0" justifyLastLine="0" shrinkToFit="0" readingOrder="0"/>
    </dxf>
    <dxf>
      <alignment horizontal="center" vertical="center" textRotation="0" wrapText="0" indent="0" justifyLastLine="0" shrinkToFit="0" readingOrder="0"/>
    </dxf>
    <dxf>
      <numFmt numFmtId="188" formatCode="0.00_);[Red]\(0.00\)"/>
    </dxf>
    <dxf>
      <numFmt numFmtId="188" formatCode="0.00_);[Red]\(0.00\)"/>
    </dxf>
    <dxf>
      <numFmt numFmtId="188" formatCode="0.00_);[Red]\(0.00\)"/>
    </dxf>
    <dxf>
      <numFmt numFmtId="188" formatCode="0.00_);[Red]\(0.00\)"/>
    </dxf>
    <dxf>
      <numFmt numFmtId="176" formatCode="#,##0_);[Red]\(#,##0\)"/>
    </dxf>
    <dxf>
      <numFmt numFmtId="176" formatCode="#,##0_);[Red]\(#,##0\)"/>
    </dxf>
    <dxf>
      <numFmt numFmtId="187" formatCode="0_);[Red]\(0\)"/>
    </dxf>
    <dxf>
      <numFmt numFmtId="187" formatCode="0_);[Red]\(0\)"/>
    </dxf>
    <dxf>
      <numFmt numFmtId="188" formatCode="0.00_);[Red]\(0.00\)"/>
    </dxf>
    <dxf>
      <numFmt numFmtId="188" formatCode="0.00_);[Red]\(0.00\)"/>
    </dxf>
    <dxf>
      <numFmt numFmtId="188" formatCode="0.00_);[Red]\(0.00\)"/>
    </dxf>
    <dxf>
      <numFmt numFmtId="188" formatCode="0.00_);[Red]\(0.00\)"/>
    </dxf>
    <dxf>
      <numFmt numFmtId="176" formatCode="#,##0_);[Red]\(#,##0\)"/>
    </dxf>
    <dxf>
      <numFmt numFmtId="176" formatCode="#,##0_);[Red]\(#,##0\)"/>
    </dxf>
    <dxf>
      <numFmt numFmtId="187" formatCode="0_);[Red]\(0\)"/>
    </dxf>
    <dxf>
      <numFmt numFmtId="187" formatCode="0_);[Red]\(0\)"/>
    </dxf>
    <dxf>
      <numFmt numFmtId="186" formatCode="#,##0.00_ "/>
    </dxf>
    <dxf>
      <numFmt numFmtId="188" formatCode="0.00_);[Red]\(0.00\)"/>
    </dxf>
    <dxf>
      <numFmt numFmtId="188" formatCode="0.00_);[Red]\(0.00\)"/>
    </dxf>
    <dxf>
      <numFmt numFmtId="188" formatCode="0.00_);[Red]\(0.00\)"/>
    </dxf>
    <dxf>
      <numFmt numFmtId="188" formatCode="0.00_);[Red]\(0.00\)"/>
    </dxf>
    <dxf>
      <numFmt numFmtId="176" formatCode="#,##0_);[Red]\(#,##0\)"/>
    </dxf>
    <dxf>
      <numFmt numFmtId="176" formatCode="#,##0_);[Red]\(#,##0\)"/>
    </dxf>
    <dxf>
      <numFmt numFmtId="187" formatCode="0_);[Red]\(0\)"/>
    </dxf>
    <dxf>
      <numFmt numFmtId="187" formatCode="0_);[Red]\(0\)"/>
    </dxf>
    <dxf>
      <numFmt numFmtId="187" formatCode="0_);[Red]\(0\)"/>
    </dxf>
    <dxf>
      <numFmt numFmtId="187" formatCode="0_);[Red]\(0\)"/>
    </dxf>
    <dxf>
      <numFmt numFmtId="188" formatCode="0.00_);[Red]\(0.00\)"/>
    </dxf>
    <dxf>
      <numFmt numFmtId="188" formatCode="0.00_);[Red]\(0.00\)"/>
    </dxf>
    <dxf>
      <numFmt numFmtId="188" formatCode="0.00_);[Red]\(0.00\)"/>
    </dxf>
    <dxf>
      <numFmt numFmtId="188" formatCode="0.00_);[Red]\(0.00\)"/>
    </dxf>
    <dxf>
      <numFmt numFmtId="176" formatCode="#,##0_);[Red]\(#,##0\)"/>
    </dxf>
    <dxf>
      <numFmt numFmtId="176" formatCode="#,##0_);[Red]\(#,##0\)"/>
    </dxf>
    <dxf>
      <numFmt numFmtId="187" formatCode="0_);[Red]\(0\)"/>
    </dxf>
    <dxf>
      <numFmt numFmtId="187" formatCode="0_);[Red]\(0\)"/>
    </dxf>
    <dxf>
      <font>
        <color theme="0" tint="-0.249977111117893"/>
      </font>
    </dxf>
    <dxf>
      <font>
        <color theme="0" tint="-0.249977111117893"/>
      </font>
    </dxf>
    <dxf>
      <numFmt numFmtId="188" formatCode="0.00_);[Red]\(0.00\)"/>
    </dxf>
    <dxf>
      <numFmt numFmtId="188" formatCode="0.00_);[Red]\(0.00\)"/>
    </dxf>
    <dxf>
      <numFmt numFmtId="188" formatCode="0.00_);[Red]\(0.00\)"/>
    </dxf>
    <dxf>
      <numFmt numFmtId="188" formatCode="0.00_);[Red]\(0.00\)"/>
    </dxf>
    <dxf>
      <numFmt numFmtId="176" formatCode="#,##0_);[Red]\(#,##0\)"/>
    </dxf>
    <dxf>
      <numFmt numFmtId="176" formatCode="#,##0_);[Red]\(#,##0\)"/>
    </dxf>
    <dxf>
      <numFmt numFmtId="187" formatCode="0_);[Red]\(0\)"/>
    </dxf>
    <dxf>
      <numFmt numFmtId="187" formatCode="0_);[Red]\(0\)"/>
    </dxf>
    <dxf>
      <numFmt numFmtId="14" formatCode="0.00%"/>
    </dxf>
    <dxf>
      <numFmt numFmtId="14" formatCode="0.00%"/>
    </dxf>
    <dxf>
      <fill>
        <patternFill patternType="solid">
          <bgColor rgb="FFFFFF00"/>
        </patternFill>
      </fill>
    </dxf>
    <dxf>
      <fill>
        <patternFill patternType="solid">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pivotCacheDefinition" Target="pivotCache/pivotCacheDefinition2.xml"/><Relationship Id="rId13" Type="http://schemas.openxmlformats.org/officeDocument/2006/relationships/pivotCacheDefinition" Target="pivotCache/pivotCacheDefinition7.xml"/><Relationship Id="rId18" Type="http://schemas.openxmlformats.org/officeDocument/2006/relationships/sheetMetadata" Target="metadata.xml"/><Relationship Id="rId3" Type="http://schemas.openxmlformats.org/officeDocument/2006/relationships/worksheet" Target="worksheets/sheet3.xml"/><Relationship Id="rId7" Type="http://schemas.openxmlformats.org/officeDocument/2006/relationships/pivotCacheDefinition" Target="pivotCache/pivotCacheDefinition1.xml"/><Relationship Id="rId12" Type="http://schemas.openxmlformats.org/officeDocument/2006/relationships/pivotCacheDefinition" Target="pivotCache/pivotCacheDefinition6.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pivotCacheDefinition" Target="pivotCache/pivotCacheDefinition5.xml"/><Relationship Id="rId5" Type="http://schemas.openxmlformats.org/officeDocument/2006/relationships/worksheet" Target="worksheets/sheet5.xml"/><Relationship Id="rId15" Type="http://schemas.openxmlformats.org/officeDocument/2006/relationships/connections" Target="connections.xml"/><Relationship Id="rId10" Type="http://schemas.openxmlformats.org/officeDocument/2006/relationships/pivotCacheDefinition" Target="pivotCache/pivotCacheDefinition4.xml"/><Relationship Id="rId19" Type="http://schemas.openxmlformats.org/officeDocument/2006/relationships/powerPivotData" Target="model/item.data"/><Relationship Id="rId4" Type="http://schemas.openxmlformats.org/officeDocument/2006/relationships/worksheet" Target="worksheets/sheet4.xml"/><Relationship Id="rId9" Type="http://schemas.openxmlformats.org/officeDocument/2006/relationships/pivotCacheDefinition" Target="pivotCache/pivotCacheDefinition3.xml"/><Relationship Id="rId1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ko-K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all" baseline="0">
                <a:solidFill>
                  <a:schemeClr val="tx1">
                    <a:lumMod val="65000"/>
                    <a:lumOff val="35000"/>
                  </a:schemeClr>
                </a:solidFill>
                <a:latin typeface="+mn-lt"/>
                <a:ea typeface="+mn-ea"/>
                <a:cs typeface="+mn-cs"/>
              </a:defRPr>
            </a:pPr>
            <a:r>
              <a:rPr lang="ko-KR" altLang="en-US"/>
              <a:t>개발자의 성별</a:t>
            </a:r>
            <a:endParaRPr lang="ko-KR"/>
          </a:p>
        </c:rich>
      </c:tx>
      <c:layout/>
      <c:overlay val="0"/>
      <c:spPr>
        <a:noFill/>
        <a:ln>
          <a:noFill/>
        </a:ln>
        <a:effectLst/>
      </c:spPr>
      <c:txPr>
        <a:bodyPr rot="0" spcFirstLastPara="1" vertOverflow="ellipsis" vert="horz" wrap="square" anchor="ctr" anchorCtr="1"/>
        <a:lstStyle/>
        <a:p>
          <a:pPr>
            <a:defRPr sz="1600" b="1" i="0" u="none" strike="noStrike" kern="1200" cap="all" baseline="0">
              <a:solidFill>
                <a:schemeClr val="tx1">
                  <a:lumMod val="65000"/>
                  <a:lumOff val="35000"/>
                </a:schemeClr>
              </a:solidFill>
              <a:latin typeface="+mn-lt"/>
              <a:ea typeface="+mn-ea"/>
              <a:cs typeface="+mn-cs"/>
            </a:defRPr>
          </a:pPr>
          <a:endParaRPr lang="ko-KR"/>
        </a:p>
      </c:txPr>
    </c:title>
    <c:autoTitleDeleted val="0"/>
    <c:plotArea>
      <c:layout/>
      <c:pieChart>
        <c:varyColors val="1"/>
        <c:ser>
          <c:idx val="0"/>
          <c:order val="0"/>
          <c:dPt>
            <c:idx val="0"/>
            <c:bubble3D val="0"/>
            <c:spPr>
              <a:solidFill>
                <a:schemeClr val="accent1"/>
              </a:solidFill>
              <a:ln>
                <a:noFill/>
              </a:ln>
              <a:effectLst>
                <a:outerShdw blurRad="63500" sx="102000" sy="102000" algn="ctr" rotWithShape="0">
                  <a:prstClr val="black">
                    <a:alpha val="20000"/>
                  </a:prstClr>
                </a:outerShdw>
              </a:effectLst>
            </c:spPr>
          </c:dPt>
          <c:dPt>
            <c:idx val="1"/>
            <c:bubble3D val="0"/>
            <c:spPr>
              <a:solidFill>
                <a:schemeClr val="accent2"/>
              </a:solidFill>
              <a:ln>
                <a:noFill/>
              </a:ln>
              <a:effectLst>
                <a:outerShdw blurRad="63500" sx="102000" sy="102000" algn="ctr" rotWithShape="0">
                  <a:prstClr val="black">
                    <a:alpha val="20000"/>
                  </a:prstClr>
                </a:outerShdw>
              </a:effectLst>
            </c:spPr>
          </c:dPt>
          <c:dLbls>
            <c:dLbl>
              <c:idx val="0"/>
              <c:layout>
                <c:manualLayout>
                  <c:x val="0.15555555555555556"/>
                  <c:y val="-9.7222222222222307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ko-KR"/>
                </a:p>
              </c:txPr>
              <c:dLblPos val="bestFit"/>
              <c:showLegendKey val="0"/>
              <c:showVal val="0"/>
              <c:showCatName val="1"/>
              <c:showSerName val="0"/>
              <c:showPercent val="1"/>
              <c:showBubbleSize val="0"/>
              <c:extLst>
                <c:ext xmlns:c15="http://schemas.microsoft.com/office/drawing/2012/chart" uri="{CE6537A1-D6FC-4f65-9D91-7224C49458BB}">
                  <c15:layout/>
                </c:ext>
              </c:extLst>
            </c:dLbl>
            <c:dLbl>
              <c:idx val="1"/>
              <c:layout>
                <c:manualLayout>
                  <c:x val="-5.0000000000000051E-2"/>
                  <c:y val="3.2407407407407406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ko-KR"/>
                </a:p>
              </c:txPr>
              <c:dLblPos val="bestFit"/>
              <c:showLegendKey val="0"/>
              <c:showVal val="0"/>
              <c:showCatName val="1"/>
              <c:showSerName val="0"/>
              <c:showPercent val="1"/>
              <c:showBubbleSize val="0"/>
              <c:extLst>
                <c:ext xmlns:c15="http://schemas.microsoft.com/office/drawing/2012/chart" uri="{CE6537A1-D6FC-4f65-9D91-7224C49458BB}">
                  <c15:layout/>
                </c:ext>
              </c:extLst>
            </c:dLbl>
            <c:spPr>
              <a:noFill/>
              <a:ln>
                <a:noFill/>
              </a:ln>
              <a:effectLst/>
            </c:sp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Lit>
              <c:ptCount val="2"/>
              <c:pt idx="0">
                <c:v>남성비율</c:v>
              </c:pt>
              <c:pt idx="1">
                <c:v>여성비율</c:v>
              </c:pt>
            </c:strLit>
          </c:cat>
          <c:val>
            <c:numLit>
              <c:formatCode>General</c:formatCode>
              <c:ptCount val="2"/>
              <c:pt idx="0">
                <c:v>0.94565217391304346</c:v>
              </c:pt>
              <c:pt idx="1">
                <c:v>5.434782608695652E-2</c:v>
              </c:pt>
            </c:numLit>
          </c:val>
        </c:ser>
        <c:dLbls>
          <c:dLblPos val="outEnd"/>
          <c:showLegendKey val="0"/>
          <c:showVal val="0"/>
          <c:showCatName val="1"/>
          <c:showSerName val="0"/>
          <c:showPercent val="0"/>
          <c:showBubbleSize val="0"/>
          <c:showLeaderLines val="1"/>
        </c:dLbls>
        <c:firstSliceAng val="0"/>
      </c:pie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ko-KR"/>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ko-K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ko-KR" altLang="en-US"/>
              <a:t>예상 개발자의 미래</a:t>
            </a:r>
          </a:p>
        </c:rich>
      </c:tx>
      <c:layout/>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ko-KR"/>
        </a:p>
      </c:txPr>
    </c:title>
    <c:autoTitleDeleted val="0"/>
    <c:plotArea>
      <c:layout/>
      <c:pieChart>
        <c:varyColors val="1"/>
        <c:ser>
          <c:idx val="0"/>
          <c:order val="0"/>
          <c:tx>
            <c:strRef>
              <c:f>요약!$B$170</c:f>
              <c:strCache>
                <c:ptCount val="1"/>
                <c:pt idx="0">
                  <c:v>비율</c:v>
                </c:pt>
              </c:strCache>
            </c:strRef>
          </c:tx>
          <c:dPt>
            <c:idx val="0"/>
            <c:bubble3D val="0"/>
            <c:spPr>
              <a:solidFill>
                <a:schemeClr val="accent1"/>
              </a:solidFill>
              <a:ln>
                <a:noFill/>
              </a:ln>
              <a:effectLst>
                <a:outerShdw blurRad="254000" sx="102000" sy="102000" algn="ctr" rotWithShape="0">
                  <a:prstClr val="black">
                    <a:alpha val="20000"/>
                  </a:prstClr>
                </a:outerShdw>
              </a:effectLst>
            </c:spPr>
          </c:dPt>
          <c:dPt>
            <c:idx val="1"/>
            <c:bubble3D val="0"/>
            <c:spPr>
              <a:solidFill>
                <a:schemeClr val="accent2"/>
              </a:solidFill>
              <a:ln>
                <a:noFill/>
              </a:ln>
              <a:effectLst>
                <a:outerShdw blurRad="254000" sx="102000" sy="102000" algn="ctr" rotWithShape="0">
                  <a:prstClr val="black">
                    <a:alpha val="20000"/>
                  </a:prstClr>
                </a:outerShdw>
              </a:effectLst>
            </c:spPr>
          </c:dPt>
          <c:dPt>
            <c:idx val="2"/>
            <c:bubble3D val="0"/>
            <c:spPr>
              <a:solidFill>
                <a:schemeClr val="accent3"/>
              </a:solidFill>
              <a:ln>
                <a:noFill/>
              </a:ln>
              <a:effectLst>
                <a:outerShdw blurRad="254000" sx="102000" sy="102000" algn="ctr" rotWithShape="0">
                  <a:prstClr val="black">
                    <a:alpha val="20000"/>
                  </a:prstClr>
                </a:outerShdw>
              </a:effectLst>
            </c:spPr>
          </c:dPt>
          <c:dPt>
            <c:idx val="3"/>
            <c:bubble3D val="0"/>
            <c:spPr>
              <a:solidFill>
                <a:schemeClr val="accent4"/>
              </a:solidFill>
              <a:ln>
                <a:noFill/>
              </a:ln>
              <a:effectLst>
                <a:outerShdw blurRad="254000" sx="102000" sy="102000" algn="ctr" rotWithShape="0">
                  <a:prstClr val="black">
                    <a:alpha val="20000"/>
                  </a:prstClr>
                </a:outerShdw>
              </a:effectLst>
            </c:spPr>
          </c:dPt>
          <c:dPt>
            <c:idx val="4"/>
            <c:bubble3D val="0"/>
            <c:spPr>
              <a:solidFill>
                <a:schemeClr val="accent5"/>
              </a:solidFill>
              <a:ln>
                <a:noFill/>
              </a:ln>
              <a:effectLst>
                <a:outerShdw blurRad="254000" sx="102000" sy="102000" algn="ctr" rotWithShape="0">
                  <a:prstClr val="black">
                    <a:alpha val="20000"/>
                  </a:prstClr>
                </a:outerShdw>
              </a:effectLst>
            </c:spPr>
          </c:dPt>
          <c:dPt>
            <c:idx val="5"/>
            <c:bubble3D val="0"/>
            <c:spPr>
              <a:solidFill>
                <a:schemeClr val="accent6"/>
              </a:solidFill>
              <a:ln>
                <a:noFill/>
              </a:ln>
              <a:effectLst>
                <a:outerShdw blurRad="254000" sx="102000" sy="102000" algn="ctr" rotWithShape="0">
                  <a:prstClr val="black">
                    <a:alpha val="20000"/>
                  </a:prstClr>
                </a:outerShdw>
              </a:effectLst>
            </c:spPr>
          </c:dPt>
          <c:dLbls>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ko-KR"/>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15:layout/>
              </c:ext>
            </c:extLst>
          </c:dLbls>
          <c:cat>
            <c:strRef>
              <c:f>요약!$A$171:$A$176</c:f>
              <c:strCache>
                <c:ptCount val="6"/>
                <c:pt idx="0">
                  <c:v>프리랜서, 개발</c:v>
                </c:pt>
                <c:pt idx="1">
                  <c:v>모르겠다</c:v>
                </c:pt>
                <c:pt idx="2">
                  <c:v>관리자로 직군 변경</c:v>
                </c:pt>
                <c:pt idx="3">
                  <c:v>SW 벤처기업 창업</c:v>
                </c:pt>
                <c:pt idx="4">
                  <c:v>급여와 직급을 낮춰서라도 개발 직종 유지</c:v>
                </c:pt>
                <c:pt idx="5">
                  <c:v>일반 자영업</c:v>
                </c:pt>
              </c:strCache>
            </c:strRef>
          </c:cat>
          <c:val>
            <c:numRef>
              <c:f>요약!$B$171:$B$176</c:f>
              <c:numCache>
                <c:formatCode>0.0%</c:formatCode>
                <c:ptCount val="6"/>
                <c:pt idx="0">
                  <c:v>0.31360946745562129</c:v>
                </c:pt>
                <c:pt idx="1">
                  <c:v>0.19526627218934911</c:v>
                </c:pt>
                <c:pt idx="2">
                  <c:v>0.15384615384615385</c:v>
                </c:pt>
                <c:pt idx="3">
                  <c:v>0.14201183431952663</c:v>
                </c:pt>
                <c:pt idx="4">
                  <c:v>0.1242603550295858</c:v>
                </c:pt>
                <c:pt idx="5">
                  <c:v>7.1005917159763315E-2</c:v>
                </c:pt>
              </c:numCache>
            </c:numRef>
          </c:val>
        </c:ser>
        <c:dLbls>
          <c:dLblPos val="ctr"/>
          <c:showLegendKey val="0"/>
          <c:showVal val="0"/>
          <c:showCatName val="0"/>
          <c:showSerName val="0"/>
          <c:showPercent val="1"/>
          <c:showBubbleSize val="0"/>
          <c:showLeaderLines val="1"/>
        </c:dLbls>
        <c:firstSliceAng val="0"/>
      </c:pieChart>
      <c:spPr>
        <a:noFill/>
        <a:ln>
          <a:noFill/>
        </a:ln>
        <a:effectLst/>
      </c:spPr>
    </c:plotArea>
    <c:legend>
      <c:legendPos val="r"/>
      <c:layout/>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ko-KR"/>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ko-KR"/>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ko-K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tx>
            <c:strRef>
              <c:f>요약!$B$185</c:f>
              <c:strCache>
                <c:ptCount val="1"/>
                <c:pt idx="0">
                  <c:v>의견수</c:v>
                </c:pt>
              </c:strCache>
            </c:strRef>
          </c:tx>
          <c:dPt>
            <c:idx val="0"/>
            <c:bubble3D val="0"/>
            <c:spPr>
              <a:solidFill>
                <a:schemeClr val="accent1"/>
              </a:solidFill>
              <a:ln>
                <a:noFill/>
              </a:ln>
              <a:effectLst>
                <a:outerShdw blurRad="254000" sx="102000" sy="102000" algn="ctr" rotWithShape="0">
                  <a:prstClr val="black">
                    <a:alpha val="20000"/>
                  </a:prstClr>
                </a:outerShdw>
              </a:effectLst>
            </c:spPr>
          </c:dPt>
          <c:dPt>
            <c:idx val="1"/>
            <c:bubble3D val="0"/>
            <c:spPr>
              <a:solidFill>
                <a:schemeClr val="accent2"/>
              </a:solidFill>
              <a:ln>
                <a:noFill/>
              </a:ln>
              <a:effectLst>
                <a:outerShdw blurRad="254000" sx="102000" sy="102000" algn="ctr" rotWithShape="0">
                  <a:prstClr val="black">
                    <a:alpha val="20000"/>
                  </a:prstClr>
                </a:outerShdw>
              </a:effectLst>
            </c:spPr>
          </c:dPt>
          <c:dPt>
            <c:idx val="2"/>
            <c:bubble3D val="0"/>
            <c:spPr>
              <a:solidFill>
                <a:schemeClr val="accent3"/>
              </a:solidFill>
              <a:ln>
                <a:noFill/>
              </a:ln>
              <a:effectLst>
                <a:outerShdw blurRad="254000" sx="102000" sy="102000" algn="ctr" rotWithShape="0">
                  <a:prstClr val="black">
                    <a:alpha val="20000"/>
                  </a:prstClr>
                </a:outerShdw>
              </a:effectLst>
            </c:spPr>
          </c:dPt>
          <c:dPt>
            <c:idx val="3"/>
            <c:bubble3D val="0"/>
            <c:spPr>
              <a:solidFill>
                <a:schemeClr val="accent4"/>
              </a:solidFill>
              <a:ln>
                <a:noFill/>
              </a:ln>
              <a:effectLst>
                <a:outerShdw blurRad="254000" sx="102000" sy="102000" algn="ctr" rotWithShape="0">
                  <a:prstClr val="black">
                    <a:alpha val="20000"/>
                  </a:prstClr>
                </a:outerShdw>
              </a:effectLst>
            </c:spPr>
          </c:dPt>
          <c:dPt>
            <c:idx val="4"/>
            <c:bubble3D val="0"/>
            <c:spPr>
              <a:solidFill>
                <a:schemeClr val="accent5"/>
              </a:solidFill>
              <a:ln>
                <a:noFill/>
              </a:ln>
              <a:effectLst>
                <a:outerShdw blurRad="254000" sx="102000" sy="102000" algn="ctr" rotWithShape="0">
                  <a:prstClr val="black">
                    <a:alpha val="20000"/>
                  </a:prstClr>
                </a:outerShdw>
              </a:effectLst>
            </c:spPr>
          </c:dPt>
          <c:dPt>
            <c:idx val="5"/>
            <c:bubble3D val="0"/>
            <c:spPr>
              <a:solidFill>
                <a:schemeClr val="accent6"/>
              </a:solidFill>
              <a:ln>
                <a:noFill/>
              </a:ln>
              <a:effectLst>
                <a:outerShdw blurRad="254000" sx="102000" sy="102000" algn="ctr" rotWithShape="0">
                  <a:prstClr val="black">
                    <a:alpha val="20000"/>
                  </a:prstClr>
                </a:outerShdw>
              </a:effectLst>
            </c:spPr>
          </c:dPt>
          <c:dPt>
            <c:idx val="6"/>
            <c:bubble3D val="0"/>
            <c:spPr>
              <a:solidFill>
                <a:schemeClr val="accent1">
                  <a:lumMod val="60000"/>
                </a:schemeClr>
              </a:solidFill>
              <a:ln>
                <a:noFill/>
              </a:ln>
              <a:effectLst>
                <a:outerShdw blurRad="254000" sx="102000" sy="102000" algn="ctr" rotWithShape="0">
                  <a:prstClr val="black">
                    <a:alpha val="20000"/>
                  </a:prstClr>
                </a:outerShdw>
              </a:effectLst>
            </c:spPr>
          </c:dPt>
          <c:dPt>
            <c:idx val="7"/>
            <c:bubble3D val="0"/>
            <c:spPr>
              <a:solidFill>
                <a:schemeClr val="accent2">
                  <a:lumMod val="60000"/>
                </a:schemeClr>
              </a:solidFill>
              <a:ln>
                <a:noFill/>
              </a:ln>
              <a:effectLst>
                <a:outerShdw blurRad="254000" sx="102000" sy="102000" algn="ctr" rotWithShape="0">
                  <a:prstClr val="black">
                    <a:alpha val="20000"/>
                  </a:prstClr>
                </a:outerShdw>
              </a:effectLst>
            </c:spPr>
          </c:dPt>
          <c:dPt>
            <c:idx val="8"/>
            <c:bubble3D val="0"/>
            <c:spPr>
              <a:solidFill>
                <a:schemeClr val="accent3">
                  <a:lumMod val="60000"/>
                </a:schemeClr>
              </a:solidFill>
              <a:ln>
                <a:noFill/>
              </a:ln>
              <a:effectLst>
                <a:outerShdw blurRad="254000" sx="102000" sy="102000" algn="ctr" rotWithShape="0">
                  <a:prstClr val="black">
                    <a:alpha val="20000"/>
                  </a:prstClr>
                </a:outerShdw>
              </a:effectLst>
            </c:spPr>
          </c:dPt>
          <c:dLbls>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ko-KR"/>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15:layout/>
              </c:ext>
            </c:extLst>
          </c:dLbls>
          <c:cat>
            <c:strRef>
              <c:f>요약!$A$186:$A$194</c:f>
              <c:strCache>
                <c:ptCount val="9"/>
                <c:pt idx="0">
                  <c:v>낮은 개발자 처우</c:v>
                </c:pt>
                <c:pt idx="1">
                  <c:v>SW에 대한 낮은 인식</c:v>
                </c:pt>
                <c:pt idx="2">
                  <c:v>SI문제(하도급, 낮은처우, 등등)</c:v>
                </c:pt>
                <c:pt idx="3">
                  <c:v>개발자 수명</c:v>
                </c:pt>
                <c:pt idx="4">
                  <c:v>삶의 질</c:v>
                </c:pt>
                <c:pt idx="5">
                  <c:v>해외 진출</c:v>
                </c:pt>
                <c:pt idx="6">
                  <c:v>낮은 개발자 역량</c:v>
                </c:pt>
                <c:pt idx="7">
                  <c:v>투자 및 정책 부족</c:v>
                </c:pt>
                <c:pt idx="8">
                  <c:v>기타</c:v>
                </c:pt>
              </c:strCache>
            </c:strRef>
          </c:cat>
          <c:val>
            <c:numRef>
              <c:f>요약!$B$186:$B$194</c:f>
              <c:numCache>
                <c:formatCode>#"명"</c:formatCode>
                <c:ptCount val="9"/>
                <c:pt idx="0">
                  <c:v>16</c:v>
                </c:pt>
                <c:pt idx="1">
                  <c:v>12</c:v>
                </c:pt>
                <c:pt idx="2">
                  <c:v>11</c:v>
                </c:pt>
                <c:pt idx="3">
                  <c:v>10</c:v>
                </c:pt>
                <c:pt idx="4">
                  <c:v>8</c:v>
                </c:pt>
                <c:pt idx="5">
                  <c:v>4</c:v>
                </c:pt>
                <c:pt idx="6">
                  <c:v>3</c:v>
                </c:pt>
                <c:pt idx="7">
                  <c:v>3</c:v>
                </c:pt>
                <c:pt idx="8">
                  <c:v>4</c:v>
                </c:pt>
              </c:numCache>
            </c:numRef>
          </c:val>
        </c:ser>
        <c:dLbls>
          <c:dLblPos val="ctr"/>
          <c:showLegendKey val="0"/>
          <c:showVal val="0"/>
          <c:showCatName val="0"/>
          <c:showSerName val="0"/>
          <c:showPercent val="1"/>
          <c:showBubbleSize val="0"/>
          <c:showLeaderLines val="1"/>
        </c:dLbls>
        <c:firstSliceAng val="0"/>
      </c:pieChart>
      <c:spPr>
        <a:noFill/>
        <a:ln>
          <a:noFill/>
        </a:ln>
        <a:effectLst/>
      </c:spPr>
    </c:plotArea>
    <c:legend>
      <c:legendPos val="r"/>
      <c:layout/>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ko-KR"/>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ko-K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ko-K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ko-KR" altLang="en-US" b="1"/>
              <a:t>개발자의 성별 및 연령</a:t>
            </a:r>
            <a:endParaRPr lang="en-US" altLang="ko-KR" b="1"/>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ko-KR"/>
        </a:p>
      </c:txPr>
    </c:title>
    <c:autoTitleDeleted val="0"/>
    <c:plotArea>
      <c:layout/>
      <c:lineChart>
        <c:grouping val="standard"/>
        <c:varyColors val="0"/>
        <c:ser>
          <c:idx val="0"/>
          <c:order val="0"/>
          <c:tx>
            <c:v>남성비율</c:v>
          </c:tx>
          <c:spPr>
            <a:ln w="28575" cap="rnd">
              <a:solidFill>
                <a:schemeClr val="accent1"/>
              </a:solidFill>
              <a:round/>
            </a:ln>
            <a:effectLst/>
          </c:spPr>
          <c:marker>
            <c:symbol val="none"/>
          </c:marker>
          <c:cat>
            <c:strLit>
              <c:ptCount val="7"/>
              <c:pt idx="0">
                <c:v>20세 미만</c:v>
              </c:pt>
              <c:pt idx="1">
                <c:v>21~25세</c:v>
              </c:pt>
              <c:pt idx="2">
                <c:v>25~29세</c:v>
              </c:pt>
              <c:pt idx="3">
                <c:v>30~34세</c:v>
              </c:pt>
              <c:pt idx="4">
                <c:v>35~39세</c:v>
              </c:pt>
              <c:pt idx="5">
                <c:v>40~45세</c:v>
              </c:pt>
              <c:pt idx="6">
                <c:v>45세 이상</c:v>
              </c:pt>
            </c:strLit>
          </c:cat>
          <c:val>
            <c:numLit>
              <c:formatCode>General</c:formatCode>
              <c:ptCount val="7"/>
              <c:pt idx="0">
                <c:v>5.434782608695652E-3</c:v>
              </c:pt>
              <c:pt idx="1">
                <c:v>2.717391304347826E-2</c:v>
              </c:pt>
              <c:pt idx="2">
                <c:v>0.22282608695652173</c:v>
              </c:pt>
              <c:pt idx="3">
                <c:v>0.31521739130434784</c:v>
              </c:pt>
              <c:pt idx="4">
                <c:v>0.24456521739130435</c:v>
              </c:pt>
              <c:pt idx="5">
                <c:v>0.125</c:v>
              </c:pt>
              <c:pt idx="6">
                <c:v>5.434782608695652E-3</c:v>
              </c:pt>
            </c:numLit>
          </c:val>
          <c:smooth val="0"/>
        </c:ser>
        <c:ser>
          <c:idx val="1"/>
          <c:order val="1"/>
          <c:tx>
            <c:v>여성비율</c:v>
          </c:tx>
          <c:spPr>
            <a:ln w="28575" cap="rnd">
              <a:solidFill>
                <a:schemeClr val="accent2"/>
              </a:solidFill>
              <a:round/>
            </a:ln>
            <a:effectLst/>
          </c:spPr>
          <c:marker>
            <c:symbol val="none"/>
          </c:marker>
          <c:cat>
            <c:strLit>
              <c:ptCount val="7"/>
              <c:pt idx="0">
                <c:v>20세 미만</c:v>
              </c:pt>
              <c:pt idx="1">
                <c:v>21~25세</c:v>
              </c:pt>
              <c:pt idx="2">
                <c:v>25~29세</c:v>
              </c:pt>
              <c:pt idx="3">
                <c:v>30~34세</c:v>
              </c:pt>
              <c:pt idx="4">
                <c:v>35~39세</c:v>
              </c:pt>
              <c:pt idx="5">
                <c:v>40~45세</c:v>
              </c:pt>
              <c:pt idx="6">
                <c:v>45세 이상</c:v>
              </c:pt>
            </c:strLit>
          </c:cat>
          <c:val>
            <c:numLit>
              <c:formatCode>General</c:formatCode>
              <c:ptCount val="7"/>
              <c:pt idx="0">
                <c:v>0</c:v>
              </c:pt>
              <c:pt idx="1">
                <c:v>0</c:v>
              </c:pt>
              <c:pt idx="2">
                <c:v>2.717391304347826E-2</c:v>
              </c:pt>
              <c:pt idx="3">
                <c:v>1.6304347826086956E-2</c:v>
              </c:pt>
              <c:pt idx="4">
                <c:v>1.0869565217391304E-2</c:v>
              </c:pt>
              <c:pt idx="5">
                <c:v>0</c:v>
              </c:pt>
              <c:pt idx="6">
                <c:v>0</c:v>
              </c:pt>
            </c:numLit>
          </c:val>
          <c:smooth val="0"/>
        </c:ser>
        <c:dLbls>
          <c:showLegendKey val="0"/>
          <c:showVal val="0"/>
          <c:showCatName val="0"/>
          <c:showSerName val="0"/>
          <c:showPercent val="0"/>
          <c:showBubbleSize val="0"/>
        </c:dLbls>
        <c:smooth val="0"/>
        <c:axId val="328188408"/>
        <c:axId val="328188800"/>
      </c:lineChart>
      <c:catAx>
        <c:axId val="3281884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ko-KR"/>
          </a:p>
        </c:txPr>
        <c:crossAx val="328188800"/>
        <c:crosses val="autoZero"/>
        <c:auto val="1"/>
        <c:lblAlgn val="ctr"/>
        <c:lblOffset val="100"/>
        <c:noMultiLvlLbl val="0"/>
      </c:catAx>
      <c:valAx>
        <c:axId val="32818880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ko-KR"/>
          </a:p>
        </c:txPr>
        <c:crossAx val="328188408"/>
        <c:crosses val="autoZero"/>
        <c:crossBetween val="between"/>
      </c:valAx>
      <c:spPr>
        <a:noFill/>
        <a:ln>
          <a:noFill/>
        </a:ln>
        <a:effectLst/>
      </c:spPr>
    </c:plotArea>
    <c:legend>
      <c:legendPos val="r"/>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ko-K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ko-K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ko-K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v>평균수입</c:v>
          </c:tx>
          <c:spPr>
            <a:ln w="28575" cap="rnd">
              <a:solidFill>
                <a:schemeClr val="tx1"/>
              </a:solidFill>
              <a:round/>
            </a:ln>
            <a:effectLst/>
          </c:spPr>
          <c:marker>
            <c:symbol val="none"/>
          </c:marker>
          <c:cat>
            <c:strLit>
              <c:ptCount val="5"/>
              <c:pt idx="0">
                <c:v>21~25세</c:v>
              </c:pt>
              <c:pt idx="1">
                <c:v>25~29세</c:v>
              </c:pt>
              <c:pt idx="2">
                <c:v>30~34세</c:v>
              </c:pt>
              <c:pt idx="3">
                <c:v>35~39세</c:v>
              </c:pt>
              <c:pt idx="4">
                <c:v>40~45세</c:v>
              </c:pt>
            </c:strLit>
          </c:cat>
          <c:val>
            <c:numLit>
              <c:formatCode>General</c:formatCode>
              <c:ptCount val="5"/>
              <c:pt idx="0">
                <c:v>2800</c:v>
              </c:pt>
              <c:pt idx="1">
                <c:v>3012.391304347826</c:v>
              </c:pt>
              <c:pt idx="2">
                <c:v>4438.0327868852455</c:v>
              </c:pt>
              <c:pt idx="3">
                <c:v>5316.8085106382978</c:v>
              </c:pt>
              <c:pt idx="4">
                <c:v>6634.782608695652</c:v>
              </c:pt>
            </c:numLit>
          </c:val>
          <c:smooth val="0"/>
        </c:ser>
        <c:ser>
          <c:idx val="1"/>
          <c:order val="1"/>
          <c:tx>
            <c:v>평균기대수입</c:v>
          </c:tx>
          <c:spPr>
            <a:ln w="28575" cap="rnd">
              <a:solidFill>
                <a:schemeClr val="accent1">
                  <a:lumMod val="75000"/>
                </a:schemeClr>
              </a:solidFill>
              <a:round/>
            </a:ln>
            <a:effectLst/>
          </c:spPr>
          <c:marker>
            <c:symbol val="none"/>
          </c:marker>
          <c:cat>
            <c:strLit>
              <c:ptCount val="5"/>
              <c:pt idx="0">
                <c:v>21~25세</c:v>
              </c:pt>
              <c:pt idx="1">
                <c:v>25~29세</c:v>
              </c:pt>
              <c:pt idx="2">
                <c:v>30~34세</c:v>
              </c:pt>
              <c:pt idx="3">
                <c:v>35~39세</c:v>
              </c:pt>
              <c:pt idx="4">
                <c:v>40~45세</c:v>
              </c:pt>
            </c:strLit>
          </c:cat>
          <c:val>
            <c:numLit>
              <c:formatCode>General</c:formatCode>
              <c:ptCount val="5"/>
              <c:pt idx="0">
                <c:v>5040</c:v>
              </c:pt>
              <c:pt idx="1">
                <c:v>5102.2222222222226</c:v>
              </c:pt>
              <c:pt idx="2">
                <c:v>7401.6393442622948</c:v>
              </c:pt>
              <c:pt idx="3">
                <c:v>8478.7234042553191</c:v>
              </c:pt>
              <c:pt idx="4">
                <c:v>12917.391304347826</c:v>
              </c:pt>
            </c:numLit>
          </c:val>
          <c:smooth val="0"/>
        </c:ser>
        <c:ser>
          <c:idx val="2"/>
          <c:order val="2"/>
          <c:tx>
            <c:v>평균생계수입</c:v>
          </c:tx>
          <c:spPr>
            <a:ln w="28575" cap="rnd">
              <a:solidFill>
                <a:srgbClr val="C00000"/>
              </a:solidFill>
              <a:round/>
            </a:ln>
            <a:effectLst/>
          </c:spPr>
          <c:marker>
            <c:symbol val="none"/>
          </c:marker>
          <c:cat>
            <c:strLit>
              <c:ptCount val="5"/>
              <c:pt idx="0">
                <c:v>21~25세</c:v>
              </c:pt>
              <c:pt idx="1">
                <c:v>25~29세</c:v>
              </c:pt>
              <c:pt idx="2">
                <c:v>30~34세</c:v>
              </c:pt>
              <c:pt idx="3">
                <c:v>35~39세</c:v>
              </c:pt>
              <c:pt idx="4">
                <c:v>40~45세</c:v>
              </c:pt>
            </c:strLit>
          </c:cat>
          <c:val>
            <c:numLit>
              <c:formatCode>General</c:formatCode>
              <c:ptCount val="5"/>
              <c:pt idx="0">
                <c:v>1920</c:v>
              </c:pt>
              <c:pt idx="1">
                <c:v>2704.782608695652</c:v>
              </c:pt>
              <c:pt idx="2">
                <c:v>3611.4754098360654</c:v>
              </c:pt>
              <c:pt idx="3">
                <c:v>4519.1489361702124</c:v>
              </c:pt>
              <c:pt idx="4">
                <c:v>5021.739130434783</c:v>
              </c:pt>
            </c:numLit>
          </c:val>
          <c:smooth val="0"/>
        </c:ser>
        <c:dLbls>
          <c:showLegendKey val="0"/>
          <c:showVal val="0"/>
          <c:showCatName val="0"/>
          <c:showSerName val="0"/>
          <c:showPercent val="0"/>
          <c:showBubbleSize val="0"/>
        </c:dLbls>
        <c:marker val="1"/>
        <c:smooth val="0"/>
        <c:axId val="328189584"/>
        <c:axId val="328189976"/>
      </c:lineChart>
      <c:lineChart>
        <c:grouping val="standard"/>
        <c:varyColors val="0"/>
        <c:ser>
          <c:idx val="3"/>
          <c:order val="3"/>
          <c:tx>
            <c:strRef>
              <c:f>요약!$G$44</c:f>
              <c:strCache>
                <c:ptCount val="1"/>
                <c:pt idx="0">
                  <c:v>만족도 평균
(5점척도)</c:v>
                </c:pt>
              </c:strCache>
            </c:strRef>
          </c:tx>
          <c:spPr>
            <a:ln w="28575" cap="rnd">
              <a:solidFill>
                <a:schemeClr val="accent4"/>
              </a:solidFill>
              <a:round/>
            </a:ln>
            <a:effectLst/>
          </c:spPr>
          <c:marker>
            <c:symbol val="none"/>
          </c:marker>
          <c:val>
            <c:numRef>
              <c:f>요약!$G$46:$G$50</c:f>
              <c:numCache>
                <c:formatCode>0.00_ </c:formatCode>
                <c:ptCount val="5"/>
                <c:pt idx="0">
                  <c:v>2</c:v>
                </c:pt>
                <c:pt idx="1">
                  <c:v>2.3641304347826089</c:v>
                </c:pt>
                <c:pt idx="2">
                  <c:v>2.2950819672131146</c:v>
                </c:pt>
                <c:pt idx="3">
                  <c:v>2.7925531914893615</c:v>
                </c:pt>
                <c:pt idx="4">
                  <c:v>2.4456521739130435</c:v>
                </c:pt>
              </c:numCache>
            </c:numRef>
          </c:val>
          <c:smooth val="0"/>
        </c:ser>
        <c:dLbls>
          <c:showLegendKey val="0"/>
          <c:showVal val="0"/>
          <c:showCatName val="0"/>
          <c:showSerName val="0"/>
          <c:showPercent val="0"/>
          <c:showBubbleSize val="0"/>
        </c:dLbls>
        <c:marker val="1"/>
        <c:smooth val="0"/>
        <c:axId val="328190760"/>
        <c:axId val="328190368"/>
      </c:lineChart>
      <c:catAx>
        <c:axId val="3281895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ko-KR"/>
          </a:p>
        </c:txPr>
        <c:crossAx val="328189976"/>
        <c:crosses val="autoZero"/>
        <c:auto val="1"/>
        <c:lblAlgn val="ctr"/>
        <c:lblOffset val="100"/>
        <c:noMultiLvlLbl val="0"/>
      </c:catAx>
      <c:valAx>
        <c:axId val="32818997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ko-KR"/>
          </a:p>
        </c:txPr>
        <c:crossAx val="328189584"/>
        <c:crosses val="autoZero"/>
        <c:crossBetween val="between"/>
      </c:valAx>
      <c:valAx>
        <c:axId val="328190368"/>
        <c:scaling>
          <c:orientation val="minMax"/>
        </c:scaling>
        <c:delete val="0"/>
        <c:axPos val="r"/>
        <c:numFmt formatCode="0.00_ "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ko-KR"/>
          </a:p>
        </c:txPr>
        <c:crossAx val="328190760"/>
        <c:crosses val="max"/>
        <c:crossBetween val="between"/>
      </c:valAx>
      <c:catAx>
        <c:axId val="328190760"/>
        <c:scaling>
          <c:orientation val="minMax"/>
        </c:scaling>
        <c:delete val="1"/>
        <c:axPos val="b"/>
        <c:majorTickMark val="out"/>
        <c:minorTickMark val="none"/>
        <c:tickLblPos val="nextTo"/>
        <c:crossAx val="328190368"/>
        <c:crosses val="autoZero"/>
        <c:auto val="1"/>
        <c:lblAlgn val="ctr"/>
        <c:lblOffset val="100"/>
        <c:noMultiLvlLbl val="0"/>
      </c:cat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ko-K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ko-K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ko-K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areaChart>
        <c:grouping val="percentStacked"/>
        <c:varyColors val="0"/>
        <c:ser>
          <c:idx val="0"/>
          <c:order val="0"/>
          <c:tx>
            <c:v>미혼비율</c:v>
          </c:tx>
          <c:spPr>
            <a:solidFill>
              <a:schemeClr val="accent1"/>
            </a:solidFill>
            <a:ln>
              <a:noFill/>
            </a:ln>
            <a:effectLst/>
          </c:spPr>
          <c:cat>
            <c:strLit>
              <c:ptCount val="5"/>
              <c:pt idx="0">
                <c:v>21~25세</c:v>
              </c:pt>
              <c:pt idx="1">
                <c:v>25~29세</c:v>
              </c:pt>
              <c:pt idx="2">
                <c:v>30~34세</c:v>
              </c:pt>
              <c:pt idx="3">
                <c:v>35~39세</c:v>
              </c:pt>
              <c:pt idx="4">
                <c:v>40~45세</c:v>
              </c:pt>
            </c:strLit>
          </c:cat>
          <c:val>
            <c:numLit>
              <c:formatCode>General</c:formatCode>
              <c:ptCount val="5"/>
              <c:pt idx="0">
                <c:v>1</c:v>
              </c:pt>
              <c:pt idx="1">
                <c:v>0.92682926829268297</c:v>
              </c:pt>
              <c:pt idx="2">
                <c:v>0.65517241379310343</c:v>
              </c:pt>
              <c:pt idx="3">
                <c:v>0.35555555555555557</c:v>
              </c:pt>
              <c:pt idx="4">
                <c:v>0.34782608695652173</c:v>
              </c:pt>
            </c:numLit>
          </c:val>
        </c:ser>
        <c:ser>
          <c:idx val="1"/>
          <c:order val="1"/>
          <c:tx>
            <c:v>기혼비율</c:v>
          </c:tx>
          <c:spPr>
            <a:solidFill>
              <a:schemeClr val="accent2"/>
            </a:solidFill>
            <a:ln>
              <a:noFill/>
            </a:ln>
            <a:effectLst/>
          </c:spPr>
          <c:cat>
            <c:strLit>
              <c:ptCount val="5"/>
              <c:pt idx="0">
                <c:v>21~25세</c:v>
              </c:pt>
              <c:pt idx="1">
                <c:v>25~29세</c:v>
              </c:pt>
              <c:pt idx="2">
                <c:v>30~34세</c:v>
              </c:pt>
              <c:pt idx="3">
                <c:v>35~39세</c:v>
              </c:pt>
              <c:pt idx="4">
                <c:v>40~45세</c:v>
              </c:pt>
            </c:strLit>
          </c:cat>
          <c:val>
            <c:numLit>
              <c:formatCode>General</c:formatCode>
              <c:ptCount val="5"/>
              <c:pt idx="0">
                <c:v>0</c:v>
              </c:pt>
              <c:pt idx="1">
                <c:v>7.3170731707317027E-2</c:v>
              </c:pt>
              <c:pt idx="2">
                <c:v>0.34482758620689657</c:v>
              </c:pt>
              <c:pt idx="3">
                <c:v>0.64444444444444438</c:v>
              </c:pt>
              <c:pt idx="4">
                <c:v>0.65217391304347827</c:v>
              </c:pt>
            </c:numLit>
          </c:val>
        </c:ser>
        <c:dLbls>
          <c:showLegendKey val="0"/>
          <c:showVal val="0"/>
          <c:showCatName val="0"/>
          <c:showSerName val="0"/>
          <c:showPercent val="0"/>
          <c:showBubbleSize val="0"/>
        </c:dLbls>
        <c:axId val="272723968"/>
        <c:axId val="272724360"/>
      </c:areaChart>
      <c:catAx>
        <c:axId val="272723968"/>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ko-KR"/>
          </a:p>
        </c:txPr>
        <c:crossAx val="272724360"/>
        <c:crosses val="autoZero"/>
        <c:auto val="1"/>
        <c:lblAlgn val="ctr"/>
        <c:lblOffset val="100"/>
        <c:noMultiLvlLbl val="0"/>
      </c:catAx>
      <c:valAx>
        <c:axId val="27272436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ko-KR"/>
          </a:p>
        </c:txPr>
        <c:crossAx val="272723968"/>
        <c:crosses val="autoZero"/>
        <c:crossBetween val="midCat"/>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ko-KR"/>
        </a:p>
      </c:txPr>
    </c:legend>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ko-KR"/>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ko-K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ko-KR" altLang="en-US" b="1"/>
              <a:t>경력별 수입</a:t>
            </a:r>
          </a:p>
        </c:rich>
      </c:tx>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ko-KR"/>
        </a:p>
      </c:txPr>
    </c:title>
    <c:autoTitleDeleted val="0"/>
    <c:plotArea>
      <c:layout/>
      <c:scatterChart>
        <c:scatterStyle val="lineMarker"/>
        <c:varyColors val="0"/>
        <c:ser>
          <c:idx val="0"/>
          <c:order val="0"/>
          <c:spPr>
            <a:ln w="19050" cap="rnd">
              <a:noFill/>
              <a:round/>
            </a:ln>
            <a:effectLst/>
          </c:spPr>
          <c:marker>
            <c:symbol val="circle"/>
            <c:size val="5"/>
            <c:spPr>
              <a:solidFill>
                <a:schemeClr val="accent1"/>
              </a:solidFill>
              <a:ln w="9525">
                <a:solidFill>
                  <a:schemeClr val="accent1"/>
                </a:solidFill>
              </a:ln>
              <a:effectLst/>
            </c:spPr>
          </c:marker>
          <c:trendline>
            <c:spPr>
              <a:ln w="19050" cap="rnd">
                <a:solidFill>
                  <a:schemeClr val="accent1"/>
                </a:solidFill>
                <a:prstDash val="sysDot"/>
              </a:ln>
              <a:effectLst/>
            </c:spPr>
            <c:trendlineType val="linear"/>
            <c:dispRSqr val="0"/>
            <c:dispEq val="0"/>
          </c:trendline>
          <c:xVal>
            <c:numRef>
              <c:f>RAW데이터!$D$2:$D$185</c:f>
              <c:numCache>
                <c:formatCode>0"년"</c:formatCode>
                <c:ptCount val="184"/>
                <c:pt idx="0">
                  <c:v>7</c:v>
                </c:pt>
                <c:pt idx="1">
                  <c:v>3</c:v>
                </c:pt>
                <c:pt idx="2">
                  <c:v>2</c:v>
                </c:pt>
                <c:pt idx="3">
                  <c:v>5</c:v>
                </c:pt>
                <c:pt idx="4">
                  <c:v>18</c:v>
                </c:pt>
                <c:pt idx="5">
                  <c:v>6</c:v>
                </c:pt>
                <c:pt idx="6">
                  <c:v>12</c:v>
                </c:pt>
                <c:pt idx="7">
                  <c:v>4</c:v>
                </c:pt>
                <c:pt idx="8">
                  <c:v>12</c:v>
                </c:pt>
                <c:pt idx="9">
                  <c:v>3</c:v>
                </c:pt>
                <c:pt idx="10">
                  <c:v>1</c:v>
                </c:pt>
                <c:pt idx="11">
                  <c:v>3</c:v>
                </c:pt>
                <c:pt idx="12">
                  <c:v>14</c:v>
                </c:pt>
                <c:pt idx="13">
                  <c:v>5</c:v>
                </c:pt>
                <c:pt idx="14">
                  <c:v>17</c:v>
                </c:pt>
                <c:pt idx="15">
                  <c:v>3</c:v>
                </c:pt>
                <c:pt idx="16">
                  <c:v>12</c:v>
                </c:pt>
                <c:pt idx="17">
                  <c:v>1</c:v>
                </c:pt>
                <c:pt idx="18">
                  <c:v>3</c:v>
                </c:pt>
                <c:pt idx="19">
                  <c:v>12</c:v>
                </c:pt>
                <c:pt idx="20">
                  <c:v>2</c:v>
                </c:pt>
                <c:pt idx="21">
                  <c:v>1</c:v>
                </c:pt>
                <c:pt idx="22">
                  <c:v>15</c:v>
                </c:pt>
                <c:pt idx="23">
                  <c:v>5</c:v>
                </c:pt>
                <c:pt idx="24">
                  <c:v>1</c:v>
                </c:pt>
                <c:pt idx="25">
                  <c:v>3</c:v>
                </c:pt>
                <c:pt idx="26">
                  <c:v>13</c:v>
                </c:pt>
                <c:pt idx="27">
                  <c:v>3</c:v>
                </c:pt>
                <c:pt idx="28">
                  <c:v>13</c:v>
                </c:pt>
                <c:pt idx="29">
                  <c:v>13</c:v>
                </c:pt>
                <c:pt idx="30">
                  <c:v>1</c:v>
                </c:pt>
                <c:pt idx="31">
                  <c:v>4</c:v>
                </c:pt>
                <c:pt idx="32">
                  <c:v>10</c:v>
                </c:pt>
                <c:pt idx="33">
                  <c:v>4</c:v>
                </c:pt>
                <c:pt idx="34">
                  <c:v>20</c:v>
                </c:pt>
                <c:pt idx="35">
                  <c:v>4</c:v>
                </c:pt>
                <c:pt idx="36">
                  <c:v>4</c:v>
                </c:pt>
                <c:pt idx="37">
                  <c:v>9</c:v>
                </c:pt>
                <c:pt idx="38">
                  <c:v>12</c:v>
                </c:pt>
                <c:pt idx="39">
                  <c:v>2</c:v>
                </c:pt>
                <c:pt idx="40">
                  <c:v>10</c:v>
                </c:pt>
                <c:pt idx="41">
                  <c:v>10</c:v>
                </c:pt>
                <c:pt idx="42">
                  <c:v>10</c:v>
                </c:pt>
                <c:pt idx="43">
                  <c:v>7</c:v>
                </c:pt>
                <c:pt idx="44">
                  <c:v>17</c:v>
                </c:pt>
                <c:pt idx="45">
                  <c:v>2</c:v>
                </c:pt>
                <c:pt idx="46">
                  <c:v>2</c:v>
                </c:pt>
                <c:pt idx="47">
                  <c:v>7</c:v>
                </c:pt>
                <c:pt idx="48">
                  <c:v>10</c:v>
                </c:pt>
                <c:pt idx="49">
                  <c:v>12</c:v>
                </c:pt>
                <c:pt idx="50">
                  <c:v>3</c:v>
                </c:pt>
                <c:pt idx="51">
                  <c:v>3</c:v>
                </c:pt>
                <c:pt idx="52">
                  <c:v>9</c:v>
                </c:pt>
                <c:pt idx="53">
                  <c:v>1</c:v>
                </c:pt>
                <c:pt idx="54">
                  <c:v>1</c:v>
                </c:pt>
                <c:pt idx="55">
                  <c:v>3</c:v>
                </c:pt>
                <c:pt idx="56">
                  <c:v>3</c:v>
                </c:pt>
                <c:pt idx="57">
                  <c:v>5</c:v>
                </c:pt>
                <c:pt idx="58">
                  <c:v>6</c:v>
                </c:pt>
                <c:pt idx="59">
                  <c:v>14</c:v>
                </c:pt>
                <c:pt idx="60">
                  <c:v>11</c:v>
                </c:pt>
                <c:pt idx="61">
                  <c:v>8</c:v>
                </c:pt>
                <c:pt idx="62">
                  <c:v>11</c:v>
                </c:pt>
                <c:pt idx="63">
                  <c:v>4</c:v>
                </c:pt>
                <c:pt idx="64">
                  <c:v>3</c:v>
                </c:pt>
                <c:pt idx="65">
                  <c:v>3</c:v>
                </c:pt>
                <c:pt idx="66">
                  <c:v>18</c:v>
                </c:pt>
                <c:pt idx="67">
                  <c:v>6</c:v>
                </c:pt>
                <c:pt idx="68">
                  <c:v>2</c:v>
                </c:pt>
                <c:pt idx="69">
                  <c:v>16</c:v>
                </c:pt>
                <c:pt idx="70">
                  <c:v>1</c:v>
                </c:pt>
                <c:pt idx="71">
                  <c:v>4</c:v>
                </c:pt>
                <c:pt idx="72">
                  <c:v>3</c:v>
                </c:pt>
                <c:pt idx="73">
                  <c:v>6</c:v>
                </c:pt>
                <c:pt idx="74">
                  <c:v>1</c:v>
                </c:pt>
                <c:pt idx="75">
                  <c:v>13</c:v>
                </c:pt>
                <c:pt idx="76">
                  <c:v>13</c:v>
                </c:pt>
                <c:pt idx="77">
                  <c:v>13</c:v>
                </c:pt>
                <c:pt idx="78">
                  <c:v>8</c:v>
                </c:pt>
                <c:pt idx="79">
                  <c:v>4</c:v>
                </c:pt>
                <c:pt idx="80">
                  <c:v>10</c:v>
                </c:pt>
                <c:pt idx="81">
                  <c:v>3</c:v>
                </c:pt>
                <c:pt idx="82">
                  <c:v>18</c:v>
                </c:pt>
                <c:pt idx="83">
                  <c:v>11</c:v>
                </c:pt>
                <c:pt idx="84">
                  <c:v>5</c:v>
                </c:pt>
                <c:pt idx="85">
                  <c:v>11</c:v>
                </c:pt>
                <c:pt idx="86">
                  <c:v>3</c:v>
                </c:pt>
                <c:pt idx="87">
                  <c:v>2</c:v>
                </c:pt>
                <c:pt idx="88">
                  <c:v>10</c:v>
                </c:pt>
                <c:pt idx="89">
                  <c:v>9</c:v>
                </c:pt>
                <c:pt idx="90">
                  <c:v>4</c:v>
                </c:pt>
                <c:pt idx="91">
                  <c:v>2</c:v>
                </c:pt>
                <c:pt idx="92">
                  <c:v>4</c:v>
                </c:pt>
                <c:pt idx="93">
                  <c:v>4</c:v>
                </c:pt>
                <c:pt idx="94">
                  <c:v>18</c:v>
                </c:pt>
                <c:pt idx="95">
                  <c:v>14</c:v>
                </c:pt>
                <c:pt idx="96">
                  <c:v>12</c:v>
                </c:pt>
                <c:pt idx="97">
                  <c:v>20</c:v>
                </c:pt>
                <c:pt idx="98">
                  <c:v>10</c:v>
                </c:pt>
                <c:pt idx="99">
                  <c:v>4</c:v>
                </c:pt>
                <c:pt idx="100">
                  <c:v>8</c:v>
                </c:pt>
                <c:pt idx="101">
                  <c:v>20</c:v>
                </c:pt>
                <c:pt idx="102">
                  <c:v>3</c:v>
                </c:pt>
                <c:pt idx="103">
                  <c:v>10</c:v>
                </c:pt>
                <c:pt idx="104">
                  <c:v>0</c:v>
                </c:pt>
                <c:pt idx="105">
                  <c:v>13</c:v>
                </c:pt>
                <c:pt idx="106">
                  <c:v>7</c:v>
                </c:pt>
                <c:pt idx="107">
                  <c:v>7</c:v>
                </c:pt>
                <c:pt idx="108">
                  <c:v>8</c:v>
                </c:pt>
                <c:pt idx="109">
                  <c:v>7</c:v>
                </c:pt>
                <c:pt idx="110">
                  <c:v>8</c:v>
                </c:pt>
                <c:pt idx="111">
                  <c:v>5</c:v>
                </c:pt>
                <c:pt idx="112">
                  <c:v>10</c:v>
                </c:pt>
                <c:pt idx="113">
                  <c:v>12</c:v>
                </c:pt>
                <c:pt idx="114">
                  <c:v>2</c:v>
                </c:pt>
                <c:pt idx="115">
                  <c:v>1</c:v>
                </c:pt>
                <c:pt idx="116">
                  <c:v>11</c:v>
                </c:pt>
                <c:pt idx="117">
                  <c:v>12</c:v>
                </c:pt>
                <c:pt idx="118">
                  <c:v>8</c:v>
                </c:pt>
                <c:pt idx="119">
                  <c:v>5</c:v>
                </c:pt>
                <c:pt idx="120">
                  <c:v>7</c:v>
                </c:pt>
                <c:pt idx="121">
                  <c:v>12</c:v>
                </c:pt>
                <c:pt idx="122">
                  <c:v>8</c:v>
                </c:pt>
                <c:pt idx="123">
                  <c:v>8</c:v>
                </c:pt>
                <c:pt idx="124">
                  <c:v>12</c:v>
                </c:pt>
                <c:pt idx="125">
                  <c:v>11</c:v>
                </c:pt>
                <c:pt idx="126">
                  <c:v>9</c:v>
                </c:pt>
                <c:pt idx="127">
                  <c:v>13</c:v>
                </c:pt>
                <c:pt idx="128">
                  <c:v>13</c:v>
                </c:pt>
                <c:pt idx="129">
                  <c:v>2</c:v>
                </c:pt>
                <c:pt idx="130">
                  <c:v>16</c:v>
                </c:pt>
                <c:pt idx="131">
                  <c:v>10</c:v>
                </c:pt>
                <c:pt idx="132">
                  <c:v>4</c:v>
                </c:pt>
                <c:pt idx="133">
                  <c:v>6</c:v>
                </c:pt>
                <c:pt idx="134">
                  <c:v>6</c:v>
                </c:pt>
                <c:pt idx="135">
                  <c:v>17</c:v>
                </c:pt>
                <c:pt idx="136">
                  <c:v>4</c:v>
                </c:pt>
                <c:pt idx="137">
                  <c:v>1</c:v>
                </c:pt>
                <c:pt idx="138">
                  <c:v>6</c:v>
                </c:pt>
                <c:pt idx="139">
                  <c:v>9</c:v>
                </c:pt>
                <c:pt idx="140">
                  <c:v>10</c:v>
                </c:pt>
                <c:pt idx="141">
                  <c:v>8</c:v>
                </c:pt>
                <c:pt idx="142">
                  <c:v>12</c:v>
                </c:pt>
                <c:pt idx="143">
                  <c:v>3</c:v>
                </c:pt>
                <c:pt idx="144">
                  <c:v>8</c:v>
                </c:pt>
                <c:pt idx="145">
                  <c:v>3</c:v>
                </c:pt>
                <c:pt idx="146">
                  <c:v>15</c:v>
                </c:pt>
                <c:pt idx="147">
                  <c:v>3</c:v>
                </c:pt>
                <c:pt idx="148">
                  <c:v>10</c:v>
                </c:pt>
                <c:pt idx="149">
                  <c:v>5</c:v>
                </c:pt>
                <c:pt idx="150">
                  <c:v>3</c:v>
                </c:pt>
                <c:pt idx="151">
                  <c:v>7</c:v>
                </c:pt>
                <c:pt idx="152">
                  <c:v>1</c:v>
                </c:pt>
                <c:pt idx="153">
                  <c:v>7</c:v>
                </c:pt>
                <c:pt idx="154">
                  <c:v>2</c:v>
                </c:pt>
                <c:pt idx="155">
                  <c:v>4</c:v>
                </c:pt>
                <c:pt idx="156">
                  <c:v>7</c:v>
                </c:pt>
                <c:pt idx="157">
                  <c:v>6</c:v>
                </c:pt>
                <c:pt idx="158">
                  <c:v>15</c:v>
                </c:pt>
                <c:pt idx="159">
                  <c:v>3</c:v>
                </c:pt>
                <c:pt idx="160">
                  <c:v>10</c:v>
                </c:pt>
                <c:pt idx="161">
                  <c:v>8</c:v>
                </c:pt>
                <c:pt idx="162">
                  <c:v>5</c:v>
                </c:pt>
                <c:pt idx="163">
                  <c:v>14</c:v>
                </c:pt>
                <c:pt idx="164">
                  <c:v>10</c:v>
                </c:pt>
                <c:pt idx="165">
                  <c:v>5</c:v>
                </c:pt>
                <c:pt idx="166">
                  <c:v>3</c:v>
                </c:pt>
                <c:pt idx="167">
                  <c:v>9</c:v>
                </c:pt>
                <c:pt idx="168">
                  <c:v>7</c:v>
                </c:pt>
                <c:pt idx="169">
                  <c:v>13</c:v>
                </c:pt>
                <c:pt idx="170">
                  <c:v>8</c:v>
                </c:pt>
                <c:pt idx="171">
                  <c:v>6</c:v>
                </c:pt>
                <c:pt idx="172">
                  <c:v>8</c:v>
                </c:pt>
                <c:pt idx="173">
                  <c:v>10</c:v>
                </c:pt>
                <c:pt idx="174">
                  <c:v>22</c:v>
                </c:pt>
                <c:pt idx="175">
                  <c:v>4</c:v>
                </c:pt>
                <c:pt idx="176">
                  <c:v>3</c:v>
                </c:pt>
                <c:pt idx="177">
                  <c:v>14</c:v>
                </c:pt>
                <c:pt idx="178">
                  <c:v>3</c:v>
                </c:pt>
                <c:pt idx="179">
                  <c:v>9</c:v>
                </c:pt>
                <c:pt idx="180">
                  <c:v>8</c:v>
                </c:pt>
                <c:pt idx="181">
                  <c:v>5</c:v>
                </c:pt>
                <c:pt idx="182">
                  <c:v>15</c:v>
                </c:pt>
                <c:pt idx="183">
                  <c:v>9</c:v>
                </c:pt>
              </c:numCache>
            </c:numRef>
          </c:xVal>
          <c:yVal>
            <c:numRef>
              <c:f>RAW데이터!$F$2:$F$185</c:f>
              <c:numCache>
                <c:formatCode>#,##0_);[Red]\(#,##0\)</c:formatCode>
                <c:ptCount val="184"/>
                <c:pt idx="0">
                  <c:v>5000</c:v>
                </c:pt>
                <c:pt idx="1">
                  <c:v>4000</c:v>
                </c:pt>
                <c:pt idx="2">
                  <c:v>2800</c:v>
                </c:pt>
                <c:pt idx="3">
                  <c:v>4500</c:v>
                </c:pt>
                <c:pt idx="4">
                  <c:v>6000</c:v>
                </c:pt>
                <c:pt idx="5">
                  <c:v>4000</c:v>
                </c:pt>
                <c:pt idx="6">
                  <c:v>5000</c:v>
                </c:pt>
                <c:pt idx="7">
                  <c:v>3800</c:v>
                </c:pt>
                <c:pt idx="8">
                  <c:v>9000</c:v>
                </c:pt>
                <c:pt idx="9">
                  <c:v>3000</c:v>
                </c:pt>
                <c:pt idx="10">
                  <c:v>2000</c:v>
                </c:pt>
                <c:pt idx="11">
                  <c:v>3300</c:v>
                </c:pt>
                <c:pt idx="12">
                  <c:v>4800</c:v>
                </c:pt>
                <c:pt idx="13">
                  <c:v>3650</c:v>
                </c:pt>
                <c:pt idx="14">
                  <c:v>7000</c:v>
                </c:pt>
                <c:pt idx="15">
                  <c:v>2280</c:v>
                </c:pt>
                <c:pt idx="16">
                  <c:v>4400</c:v>
                </c:pt>
                <c:pt idx="17">
                  <c:v>2600</c:v>
                </c:pt>
                <c:pt idx="18">
                  <c:v>2250</c:v>
                </c:pt>
                <c:pt idx="19">
                  <c:v>8000</c:v>
                </c:pt>
                <c:pt idx="20">
                  <c:v>3000</c:v>
                </c:pt>
                <c:pt idx="21">
                  <c:v>400</c:v>
                </c:pt>
                <c:pt idx="22">
                  <c:v>9000</c:v>
                </c:pt>
                <c:pt idx="23">
                  <c:v>3500</c:v>
                </c:pt>
                <c:pt idx="24">
                  <c:v>9000</c:v>
                </c:pt>
                <c:pt idx="25">
                  <c:v>3100</c:v>
                </c:pt>
                <c:pt idx="26">
                  <c:v>8000</c:v>
                </c:pt>
                <c:pt idx="27">
                  <c:v>2800</c:v>
                </c:pt>
                <c:pt idx="28">
                  <c:v>5000</c:v>
                </c:pt>
                <c:pt idx="29">
                  <c:v>6000</c:v>
                </c:pt>
                <c:pt idx="30">
                  <c:v>2000</c:v>
                </c:pt>
                <c:pt idx="31">
                  <c:v>5250</c:v>
                </c:pt>
                <c:pt idx="32">
                  <c:v>4500</c:v>
                </c:pt>
                <c:pt idx="33">
                  <c:v>3800</c:v>
                </c:pt>
                <c:pt idx="34">
                  <c:v>7000</c:v>
                </c:pt>
                <c:pt idx="35">
                  <c:v>400</c:v>
                </c:pt>
                <c:pt idx="36">
                  <c:v>3200</c:v>
                </c:pt>
                <c:pt idx="37">
                  <c:v>5000</c:v>
                </c:pt>
                <c:pt idx="38">
                  <c:v>4300</c:v>
                </c:pt>
                <c:pt idx="39">
                  <c:v>2600</c:v>
                </c:pt>
                <c:pt idx="40">
                  <c:v>6000</c:v>
                </c:pt>
                <c:pt idx="41">
                  <c:v>6000</c:v>
                </c:pt>
                <c:pt idx="42">
                  <c:v>4000</c:v>
                </c:pt>
                <c:pt idx="43">
                  <c:v>4000</c:v>
                </c:pt>
                <c:pt idx="44">
                  <c:v>4600</c:v>
                </c:pt>
                <c:pt idx="45">
                  <c:v>2800</c:v>
                </c:pt>
                <c:pt idx="46">
                  <c:v>2800</c:v>
                </c:pt>
                <c:pt idx="47">
                  <c:v>6000</c:v>
                </c:pt>
                <c:pt idx="48">
                  <c:v>5200</c:v>
                </c:pt>
                <c:pt idx="49">
                  <c:v>5000</c:v>
                </c:pt>
                <c:pt idx="50">
                  <c:v>2640</c:v>
                </c:pt>
                <c:pt idx="51">
                  <c:v>2400</c:v>
                </c:pt>
                <c:pt idx="52">
                  <c:v>4800</c:v>
                </c:pt>
                <c:pt idx="53">
                  <c:v>1440</c:v>
                </c:pt>
                <c:pt idx="54">
                  <c:v>2160</c:v>
                </c:pt>
                <c:pt idx="55">
                  <c:v>3600</c:v>
                </c:pt>
                <c:pt idx="56">
                  <c:v>2000</c:v>
                </c:pt>
                <c:pt idx="57">
                  <c:v>5000</c:v>
                </c:pt>
                <c:pt idx="58">
                  <c:v>4300</c:v>
                </c:pt>
                <c:pt idx="59">
                  <c:v>6300</c:v>
                </c:pt>
                <c:pt idx="60">
                  <c:v>6000</c:v>
                </c:pt>
                <c:pt idx="61">
                  <c:v>6700</c:v>
                </c:pt>
                <c:pt idx="62">
                  <c:v>8000</c:v>
                </c:pt>
                <c:pt idx="63">
                  <c:v>7250</c:v>
                </c:pt>
                <c:pt idx="64">
                  <c:v>3600</c:v>
                </c:pt>
                <c:pt idx="65">
                  <c:v>3200</c:v>
                </c:pt>
                <c:pt idx="66">
                  <c:v>4500</c:v>
                </c:pt>
                <c:pt idx="67">
                  <c:v>3800</c:v>
                </c:pt>
                <c:pt idx="68">
                  <c:v>2900</c:v>
                </c:pt>
                <c:pt idx="69">
                  <c:v>8000</c:v>
                </c:pt>
                <c:pt idx="70">
                  <c:v>100</c:v>
                </c:pt>
                <c:pt idx="71">
                  <c:v>2700</c:v>
                </c:pt>
                <c:pt idx="72">
                  <c:v>2400</c:v>
                </c:pt>
                <c:pt idx="73">
                  <c:v>2800</c:v>
                </c:pt>
                <c:pt idx="74">
                  <c:v>0</c:v>
                </c:pt>
                <c:pt idx="75">
                  <c:v>7000</c:v>
                </c:pt>
                <c:pt idx="76">
                  <c:v>6000</c:v>
                </c:pt>
                <c:pt idx="77">
                  <c:v>5000</c:v>
                </c:pt>
                <c:pt idx="78">
                  <c:v>6000</c:v>
                </c:pt>
                <c:pt idx="79">
                  <c:v>3200</c:v>
                </c:pt>
                <c:pt idx="80">
                  <c:v>5000</c:v>
                </c:pt>
                <c:pt idx="81">
                  <c:v>3000</c:v>
                </c:pt>
                <c:pt idx="82">
                  <c:v>6000</c:v>
                </c:pt>
                <c:pt idx="83">
                  <c:v>4800</c:v>
                </c:pt>
                <c:pt idx="84">
                  <c:v>4800</c:v>
                </c:pt>
                <c:pt idx="85">
                  <c:v>4500</c:v>
                </c:pt>
                <c:pt idx="86">
                  <c:v>2600</c:v>
                </c:pt>
                <c:pt idx="87">
                  <c:v>2300</c:v>
                </c:pt>
                <c:pt idx="88">
                  <c:v>11000</c:v>
                </c:pt>
                <c:pt idx="89">
                  <c:v>4000</c:v>
                </c:pt>
                <c:pt idx="90">
                  <c:v>3200</c:v>
                </c:pt>
                <c:pt idx="91">
                  <c:v>2850</c:v>
                </c:pt>
                <c:pt idx="92">
                  <c:v>2000</c:v>
                </c:pt>
                <c:pt idx="93">
                  <c:v>3000</c:v>
                </c:pt>
                <c:pt idx="94">
                  <c:v>15000</c:v>
                </c:pt>
                <c:pt idx="95">
                  <c:v>5600</c:v>
                </c:pt>
                <c:pt idx="96">
                  <c:v>4800</c:v>
                </c:pt>
                <c:pt idx="97">
                  <c:v>9000</c:v>
                </c:pt>
                <c:pt idx="98">
                  <c:v>4400</c:v>
                </c:pt>
                <c:pt idx="99">
                  <c:v>3750</c:v>
                </c:pt>
                <c:pt idx="100">
                  <c:v>5000</c:v>
                </c:pt>
                <c:pt idx="101">
                  <c:v>8000</c:v>
                </c:pt>
                <c:pt idx="102">
                  <c:v>3000</c:v>
                </c:pt>
                <c:pt idx="103">
                  <c:v>5000</c:v>
                </c:pt>
                <c:pt idx="104">
                  <c:v>3700</c:v>
                </c:pt>
                <c:pt idx="105">
                  <c:v>5700</c:v>
                </c:pt>
                <c:pt idx="106">
                  <c:v>5000</c:v>
                </c:pt>
                <c:pt idx="107">
                  <c:v>4200</c:v>
                </c:pt>
                <c:pt idx="108">
                  <c:v>8000</c:v>
                </c:pt>
                <c:pt idx="109">
                  <c:v>3000</c:v>
                </c:pt>
                <c:pt idx="110">
                  <c:v>8000</c:v>
                </c:pt>
                <c:pt idx="111">
                  <c:v>3800</c:v>
                </c:pt>
                <c:pt idx="112">
                  <c:v>4500</c:v>
                </c:pt>
                <c:pt idx="113">
                  <c:v>5500</c:v>
                </c:pt>
                <c:pt idx="114">
                  <c:v>3000</c:v>
                </c:pt>
                <c:pt idx="115">
                  <c:v>2500</c:v>
                </c:pt>
                <c:pt idx="116">
                  <c:v>6000</c:v>
                </c:pt>
                <c:pt idx="117">
                  <c:v>4100</c:v>
                </c:pt>
                <c:pt idx="118">
                  <c:v>3200</c:v>
                </c:pt>
                <c:pt idx="119">
                  <c:v>3800</c:v>
                </c:pt>
                <c:pt idx="120">
                  <c:v>7500</c:v>
                </c:pt>
                <c:pt idx="121">
                  <c:v>5000</c:v>
                </c:pt>
                <c:pt idx="122">
                  <c:v>8000</c:v>
                </c:pt>
                <c:pt idx="123">
                  <c:v>6500</c:v>
                </c:pt>
                <c:pt idx="124">
                  <c:v>6500</c:v>
                </c:pt>
                <c:pt idx="125">
                  <c:v>4500</c:v>
                </c:pt>
                <c:pt idx="126">
                  <c:v>4500</c:v>
                </c:pt>
                <c:pt idx="127">
                  <c:v>5500</c:v>
                </c:pt>
                <c:pt idx="128">
                  <c:v>5500</c:v>
                </c:pt>
                <c:pt idx="129">
                  <c:v>2800</c:v>
                </c:pt>
                <c:pt idx="130">
                  <c:v>4500</c:v>
                </c:pt>
                <c:pt idx="131">
                  <c:v>4800</c:v>
                </c:pt>
                <c:pt idx="132">
                  <c:v>5000</c:v>
                </c:pt>
                <c:pt idx="133">
                  <c:v>4400</c:v>
                </c:pt>
                <c:pt idx="134">
                  <c:v>4000</c:v>
                </c:pt>
                <c:pt idx="135">
                  <c:v>7500</c:v>
                </c:pt>
                <c:pt idx="136">
                  <c:v>3450</c:v>
                </c:pt>
                <c:pt idx="137">
                  <c:v>2450</c:v>
                </c:pt>
                <c:pt idx="138">
                  <c:v>5000</c:v>
                </c:pt>
                <c:pt idx="139">
                  <c:v>6000</c:v>
                </c:pt>
                <c:pt idx="140">
                  <c:v>5000</c:v>
                </c:pt>
                <c:pt idx="141">
                  <c:v>5000</c:v>
                </c:pt>
                <c:pt idx="142">
                  <c:v>5300</c:v>
                </c:pt>
                <c:pt idx="143">
                  <c:v>2600</c:v>
                </c:pt>
                <c:pt idx="144">
                  <c:v>6100</c:v>
                </c:pt>
                <c:pt idx="145">
                  <c:v>2600</c:v>
                </c:pt>
                <c:pt idx="146">
                  <c:v>5000</c:v>
                </c:pt>
                <c:pt idx="147">
                  <c:v>2400</c:v>
                </c:pt>
                <c:pt idx="148">
                  <c:v>4640</c:v>
                </c:pt>
                <c:pt idx="149">
                  <c:v>2200</c:v>
                </c:pt>
                <c:pt idx="150">
                  <c:v>2400</c:v>
                </c:pt>
                <c:pt idx="151">
                  <c:v>3740</c:v>
                </c:pt>
                <c:pt idx="152">
                  <c:v>3100</c:v>
                </c:pt>
                <c:pt idx="153">
                  <c:v>8000</c:v>
                </c:pt>
                <c:pt idx="154">
                  <c:v>3000</c:v>
                </c:pt>
                <c:pt idx="155">
                  <c:v>3720</c:v>
                </c:pt>
                <c:pt idx="156">
                  <c:v>3500</c:v>
                </c:pt>
                <c:pt idx="157">
                  <c:v>4850</c:v>
                </c:pt>
                <c:pt idx="158">
                  <c:v>5000</c:v>
                </c:pt>
                <c:pt idx="159">
                  <c:v>1900</c:v>
                </c:pt>
                <c:pt idx="160">
                  <c:v>5000</c:v>
                </c:pt>
                <c:pt idx="161">
                  <c:v>3600</c:v>
                </c:pt>
                <c:pt idx="162">
                  <c:v>6200</c:v>
                </c:pt>
                <c:pt idx="163">
                  <c:v>6000</c:v>
                </c:pt>
                <c:pt idx="164">
                  <c:v>4000</c:v>
                </c:pt>
                <c:pt idx="165">
                  <c:v>1850</c:v>
                </c:pt>
                <c:pt idx="166">
                  <c:v>2400</c:v>
                </c:pt>
                <c:pt idx="167">
                  <c:v>7000</c:v>
                </c:pt>
                <c:pt idx="168">
                  <c:v>3800</c:v>
                </c:pt>
                <c:pt idx="169">
                  <c:v>7000</c:v>
                </c:pt>
                <c:pt idx="170">
                  <c:v>5760</c:v>
                </c:pt>
                <c:pt idx="171">
                  <c:v>0</c:v>
                </c:pt>
                <c:pt idx="172">
                  <c:v>4000</c:v>
                </c:pt>
                <c:pt idx="173">
                  <c:v>5000</c:v>
                </c:pt>
                <c:pt idx="174">
                  <c:v>6900</c:v>
                </c:pt>
                <c:pt idx="175">
                  <c:v>2500</c:v>
                </c:pt>
                <c:pt idx="176">
                  <c:v>2000</c:v>
                </c:pt>
                <c:pt idx="177">
                  <c:v>6000</c:v>
                </c:pt>
                <c:pt idx="178">
                  <c:v>3600</c:v>
                </c:pt>
                <c:pt idx="179">
                  <c:v>4000</c:v>
                </c:pt>
                <c:pt idx="180">
                  <c:v>4500</c:v>
                </c:pt>
                <c:pt idx="181">
                  <c:v>2400</c:v>
                </c:pt>
                <c:pt idx="182">
                  <c:v>10000</c:v>
                </c:pt>
                <c:pt idx="183">
                  <c:v>4000</c:v>
                </c:pt>
              </c:numCache>
            </c:numRef>
          </c:yVal>
          <c:smooth val="0"/>
        </c:ser>
        <c:dLbls>
          <c:showLegendKey val="0"/>
          <c:showVal val="0"/>
          <c:showCatName val="0"/>
          <c:showSerName val="0"/>
          <c:showPercent val="0"/>
          <c:showBubbleSize val="0"/>
        </c:dLbls>
        <c:axId val="272723184"/>
        <c:axId val="272722792"/>
      </c:scatterChart>
      <c:valAx>
        <c:axId val="272723184"/>
        <c:scaling>
          <c:orientation val="minMax"/>
        </c:scaling>
        <c:delete val="0"/>
        <c:axPos val="b"/>
        <c:majorGridlines>
          <c:spPr>
            <a:ln w="9525" cap="flat" cmpd="sng" algn="ctr">
              <a:solidFill>
                <a:schemeClr val="tx1">
                  <a:lumMod val="15000"/>
                  <a:lumOff val="85000"/>
                </a:schemeClr>
              </a:solidFill>
              <a:round/>
            </a:ln>
            <a:effectLst/>
          </c:spPr>
        </c:majorGridlines>
        <c:numFmt formatCode="0&quot;년&quot;"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ko-KR"/>
          </a:p>
        </c:txPr>
        <c:crossAx val="272722792"/>
        <c:crosses val="autoZero"/>
        <c:crossBetween val="midCat"/>
      </c:valAx>
      <c:valAx>
        <c:axId val="272722792"/>
        <c:scaling>
          <c:orientation val="minMax"/>
        </c:scaling>
        <c:delete val="0"/>
        <c:axPos val="l"/>
        <c:majorGridlines>
          <c:spPr>
            <a:ln w="9525" cap="flat" cmpd="sng" algn="ctr">
              <a:solidFill>
                <a:schemeClr val="tx1">
                  <a:lumMod val="15000"/>
                  <a:lumOff val="85000"/>
                </a:schemeClr>
              </a:solidFill>
              <a:round/>
            </a:ln>
            <a:effectLst/>
          </c:spPr>
        </c:majorGridlines>
        <c:numFmt formatCode="#,##0_);[Red]\(#,##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ko-KR"/>
          </a:p>
        </c:txPr>
        <c:crossAx val="272723184"/>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ko-KR"/>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ko-K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ko-KR" altLang="en-US" b="1"/>
              <a:t>경력대별 만족도와 평균 수입</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ko-KR"/>
        </a:p>
      </c:txPr>
    </c:title>
    <c:autoTitleDeleted val="0"/>
    <c:plotArea>
      <c:layout/>
      <c:lineChart>
        <c:grouping val="standard"/>
        <c:varyColors val="0"/>
        <c:ser>
          <c:idx val="2"/>
          <c:order val="1"/>
          <c:tx>
            <c:strRef>
              <c:f>요약!$B$69</c:f>
              <c:strCache>
                <c:ptCount val="1"/>
                <c:pt idx="0">
                  <c:v>평균 수입</c:v>
                </c:pt>
              </c:strCache>
            </c:strRef>
          </c:tx>
          <c:spPr>
            <a:ln w="28575" cap="rnd">
              <a:solidFill>
                <a:schemeClr val="tx1"/>
              </a:solidFill>
              <a:round/>
            </a:ln>
            <a:effectLst/>
          </c:spPr>
          <c:marker>
            <c:symbol val="none"/>
          </c:marker>
          <c:cat>
            <c:strRef>
              <c:f>요약!$A$70:$A$76</c:f>
              <c:strCache>
                <c:ptCount val="7"/>
                <c:pt idx="0">
                  <c:v>3년</c:v>
                </c:pt>
                <c:pt idx="1">
                  <c:v>6년</c:v>
                </c:pt>
                <c:pt idx="2">
                  <c:v>9년</c:v>
                </c:pt>
                <c:pt idx="3">
                  <c:v>12년</c:v>
                </c:pt>
                <c:pt idx="4">
                  <c:v>15년</c:v>
                </c:pt>
                <c:pt idx="5">
                  <c:v>18년</c:v>
                </c:pt>
                <c:pt idx="6">
                  <c:v>21년</c:v>
                </c:pt>
              </c:strCache>
            </c:strRef>
          </c:cat>
          <c:val>
            <c:numRef>
              <c:f>요약!$B$70:$B$76</c:f>
              <c:numCache>
                <c:formatCode>0,000"만""원"</c:formatCode>
                <c:ptCount val="7"/>
                <c:pt idx="0">
                  <c:v>2595.8333333333335</c:v>
                </c:pt>
                <c:pt idx="1">
                  <c:v>3211.3461538461538</c:v>
                </c:pt>
                <c:pt idx="2">
                  <c:v>4919.1176470588234</c:v>
                </c:pt>
                <c:pt idx="3">
                  <c:v>5238</c:v>
                </c:pt>
                <c:pt idx="4">
                  <c:v>5788.8888888888887</c:v>
                </c:pt>
                <c:pt idx="5">
                  <c:v>6733.333333333333</c:v>
                </c:pt>
                <c:pt idx="6">
                  <c:v>7928.5714285714284</c:v>
                </c:pt>
              </c:numCache>
            </c:numRef>
          </c:val>
          <c:smooth val="0"/>
        </c:ser>
        <c:dLbls>
          <c:showLegendKey val="0"/>
          <c:showVal val="0"/>
          <c:showCatName val="0"/>
          <c:showSerName val="0"/>
          <c:showPercent val="0"/>
          <c:showBubbleSize val="0"/>
        </c:dLbls>
        <c:marker val="1"/>
        <c:smooth val="0"/>
        <c:axId val="272723576"/>
        <c:axId val="272725536"/>
      </c:lineChart>
      <c:lineChart>
        <c:grouping val="standard"/>
        <c:varyColors val="0"/>
        <c:ser>
          <c:idx val="1"/>
          <c:order val="0"/>
          <c:tx>
            <c:strRef>
              <c:f>요약!$C$69</c:f>
              <c:strCache>
                <c:ptCount val="1"/>
                <c:pt idx="0">
                  <c:v>만족도 평균
(5점척도)</c:v>
                </c:pt>
              </c:strCache>
            </c:strRef>
          </c:tx>
          <c:spPr>
            <a:ln w="28575" cap="rnd">
              <a:solidFill>
                <a:schemeClr val="accent2"/>
              </a:solidFill>
              <a:round/>
            </a:ln>
            <a:effectLst/>
          </c:spPr>
          <c:marker>
            <c:symbol val="none"/>
          </c:marker>
          <c:cat>
            <c:strRef>
              <c:f>요약!$A$70:$A$76</c:f>
              <c:strCache>
                <c:ptCount val="7"/>
                <c:pt idx="0">
                  <c:v>3년</c:v>
                </c:pt>
                <c:pt idx="1">
                  <c:v>6년</c:v>
                </c:pt>
                <c:pt idx="2">
                  <c:v>9년</c:v>
                </c:pt>
                <c:pt idx="3">
                  <c:v>12년</c:v>
                </c:pt>
                <c:pt idx="4">
                  <c:v>15년</c:v>
                </c:pt>
                <c:pt idx="5">
                  <c:v>18년</c:v>
                </c:pt>
                <c:pt idx="6">
                  <c:v>21년</c:v>
                </c:pt>
              </c:strCache>
            </c:strRef>
          </c:cat>
          <c:val>
            <c:numRef>
              <c:f>요약!$C$70:$C$76</c:f>
              <c:numCache>
                <c:formatCode>0.00_ </c:formatCode>
                <c:ptCount val="7"/>
                <c:pt idx="0">
                  <c:v>2.0833333333333335</c:v>
                </c:pt>
                <c:pt idx="1">
                  <c:v>2.1394230769230771</c:v>
                </c:pt>
                <c:pt idx="2">
                  <c:v>2.6838235294117645</c:v>
                </c:pt>
                <c:pt idx="3">
                  <c:v>2.6666666666666665</c:v>
                </c:pt>
                <c:pt idx="4">
                  <c:v>2.5462962962962963</c:v>
                </c:pt>
                <c:pt idx="5">
                  <c:v>3.1944444444444446</c:v>
                </c:pt>
                <c:pt idx="6">
                  <c:v>3.0357142857142856</c:v>
                </c:pt>
              </c:numCache>
            </c:numRef>
          </c:val>
          <c:smooth val="0"/>
        </c:ser>
        <c:dLbls>
          <c:showLegendKey val="0"/>
          <c:showVal val="0"/>
          <c:showCatName val="0"/>
          <c:showSerName val="0"/>
          <c:showPercent val="0"/>
          <c:showBubbleSize val="0"/>
        </c:dLbls>
        <c:marker val="1"/>
        <c:smooth val="0"/>
        <c:axId val="272726320"/>
        <c:axId val="272725928"/>
      </c:lineChart>
      <c:catAx>
        <c:axId val="2727235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ko-KR"/>
          </a:p>
        </c:txPr>
        <c:crossAx val="272725536"/>
        <c:crosses val="autoZero"/>
        <c:auto val="1"/>
        <c:lblAlgn val="ctr"/>
        <c:lblOffset val="100"/>
        <c:noMultiLvlLbl val="0"/>
      </c:catAx>
      <c:valAx>
        <c:axId val="272725536"/>
        <c:scaling>
          <c:orientation val="minMax"/>
        </c:scaling>
        <c:delete val="0"/>
        <c:axPos val="l"/>
        <c:majorGridlines>
          <c:spPr>
            <a:ln w="9525" cap="flat" cmpd="sng" algn="ctr">
              <a:solidFill>
                <a:schemeClr val="tx1">
                  <a:lumMod val="15000"/>
                  <a:lumOff val="85000"/>
                </a:schemeClr>
              </a:solidFill>
              <a:round/>
            </a:ln>
            <a:effectLst/>
          </c:spPr>
        </c:majorGridlines>
        <c:numFmt formatCode="#,###&quot;만&quot;&quot;원&quot;" sourceLinked="0"/>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ko-KR"/>
          </a:p>
        </c:txPr>
        <c:crossAx val="272723576"/>
        <c:crosses val="autoZero"/>
        <c:crossBetween val="between"/>
      </c:valAx>
      <c:valAx>
        <c:axId val="272725928"/>
        <c:scaling>
          <c:orientation val="minMax"/>
        </c:scaling>
        <c:delete val="0"/>
        <c:axPos val="r"/>
        <c:numFmt formatCode="0.00_ "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accent2"/>
                </a:solidFill>
                <a:latin typeface="+mn-lt"/>
                <a:ea typeface="+mn-ea"/>
                <a:cs typeface="+mn-cs"/>
              </a:defRPr>
            </a:pPr>
            <a:endParaRPr lang="ko-KR"/>
          </a:p>
        </c:txPr>
        <c:crossAx val="272726320"/>
        <c:crosses val="max"/>
        <c:crossBetween val="between"/>
      </c:valAx>
      <c:catAx>
        <c:axId val="272726320"/>
        <c:scaling>
          <c:orientation val="minMax"/>
        </c:scaling>
        <c:delete val="1"/>
        <c:axPos val="b"/>
        <c:numFmt formatCode="General" sourceLinked="1"/>
        <c:majorTickMark val="out"/>
        <c:minorTickMark val="none"/>
        <c:tickLblPos val="nextTo"/>
        <c:crossAx val="272725928"/>
        <c:crosses val="autoZero"/>
        <c:auto val="1"/>
        <c:lblAlgn val="ctr"/>
        <c:lblOffset val="100"/>
        <c:noMultiLvlLbl val="0"/>
      </c:cat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ko-K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ko-KR"/>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ko-K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lineMarker"/>
        <c:varyColors val="0"/>
        <c:ser>
          <c:idx val="0"/>
          <c:order val="0"/>
          <c:tx>
            <c:strRef>
              <c:f>RAW데이터!$F$1</c:f>
              <c:strCache>
                <c:ptCount val="1"/>
                <c:pt idx="0">
                  <c:v>수익</c:v>
                </c:pt>
              </c:strCache>
            </c:strRef>
          </c:tx>
          <c:spPr>
            <a:ln w="19050" cap="rnd">
              <a:noFill/>
              <a:round/>
            </a:ln>
            <a:effectLst/>
          </c:spPr>
          <c:marker>
            <c:symbol val="circle"/>
            <c:size val="5"/>
            <c:spPr>
              <a:solidFill>
                <a:schemeClr val="accent1"/>
              </a:solidFill>
              <a:ln w="9525">
                <a:solidFill>
                  <a:schemeClr val="accent1"/>
                </a:solidFill>
              </a:ln>
              <a:effectLst/>
            </c:spPr>
          </c:marker>
          <c:trendline>
            <c:spPr>
              <a:ln w="19050" cap="rnd">
                <a:solidFill>
                  <a:schemeClr val="accent1"/>
                </a:solidFill>
                <a:prstDash val="sysDot"/>
              </a:ln>
              <a:effectLst/>
            </c:spPr>
            <c:trendlineType val="linear"/>
            <c:dispRSqr val="0"/>
            <c:dispEq val="0"/>
          </c:trendline>
          <c:xVal>
            <c:numRef>
              <c:f>RAW데이터!$A$2:$A$185</c:f>
              <c:numCache>
                <c:formatCode>0_ </c:formatCode>
                <c:ptCount val="184"/>
                <c:pt idx="0">
                  <c:v>35</c:v>
                </c:pt>
                <c:pt idx="1">
                  <c:v>33</c:v>
                </c:pt>
                <c:pt idx="2">
                  <c:v>26</c:v>
                </c:pt>
                <c:pt idx="3">
                  <c:v>27</c:v>
                </c:pt>
                <c:pt idx="4">
                  <c:v>42</c:v>
                </c:pt>
                <c:pt idx="5">
                  <c:v>36</c:v>
                </c:pt>
                <c:pt idx="6">
                  <c:v>35</c:v>
                </c:pt>
                <c:pt idx="7">
                  <c:v>32</c:v>
                </c:pt>
                <c:pt idx="8">
                  <c:v>37</c:v>
                </c:pt>
                <c:pt idx="9">
                  <c:v>30</c:v>
                </c:pt>
                <c:pt idx="10">
                  <c:v>28</c:v>
                </c:pt>
                <c:pt idx="11">
                  <c:v>26</c:v>
                </c:pt>
                <c:pt idx="12">
                  <c:v>37</c:v>
                </c:pt>
                <c:pt idx="13">
                  <c:v>30</c:v>
                </c:pt>
                <c:pt idx="14">
                  <c:v>43</c:v>
                </c:pt>
                <c:pt idx="15">
                  <c:v>26</c:v>
                </c:pt>
                <c:pt idx="16">
                  <c:v>40</c:v>
                </c:pt>
                <c:pt idx="17">
                  <c:v>27</c:v>
                </c:pt>
                <c:pt idx="18">
                  <c:v>23</c:v>
                </c:pt>
                <c:pt idx="19">
                  <c:v>33</c:v>
                </c:pt>
                <c:pt idx="20">
                  <c:v>27</c:v>
                </c:pt>
                <c:pt idx="21">
                  <c:v>28</c:v>
                </c:pt>
                <c:pt idx="22">
                  <c:v>41</c:v>
                </c:pt>
                <c:pt idx="23">
                  <c:v>31</c:v>
                </c:pt>
                <c:pt idx="24">
                  <c:v>25</c:v>
                </c:pt>
                <c:pt idx="25">
                  <c:v>36</c:v>
                </c:pt>
                <c:pt idx="26">
                  <c:v>40</c:v>
                </c:pt>
                <c:pt idx="27">
                  <c:v>29</c:v>
                </c:pt>
                <c:pt idx="28">
                  <c:v>36</c:v>
                </c:pt>
                <c:pt idx="29">
                  <c:v>42</c:v>
                </c:pt>
                <c:pt idx="30">
                  <c:v>26</c:v>
                </c:pt>
                <c:pt idx="31">
                  <c:v>29</c:v>
                </c:pt>
                <c:pt idx="32">
                  <c:v>37</c:v>
                </c:pt>
                <c:pt idx="33">
                  <c:v>32</c:v>
                </c:pt>
                <c:pt idx="34">
                  <c:v>41</c:v>
                </c:pt>
                <c:pt idx="35">
                  <c:v>26</c:v>
                </c:pt>
                <c:pt idx="36">
                  <c:v>27</c:v>
                </c:pt>
                <c:pt idx="37">
                  <c:v>35</c:v>
                </c:pt>
                <c:pt idx="38">
                  <c:v>38</c:v>
                </c:pt>
                <c:pt idx="39">
                  <c:v>30</c:v>
                </c:pt>
                <c:pt idx="40">
                  <c:v>35</c:v>
                </c:pt>
                <c:pt idx="41">
                  <c:v>35</c:v>
                </c:pt>
                <c:pt idx="42">
                  <c:v>42</c:v>
                </c:pt>
                <c:pt idx="43">
                  <c:v>34</c:v>
                </c:pt>
                <c:pt idx="44">
                  <c:v>44</c:v>
                </c:pt>
                <c:pt idx="45">
                  <c:v>28</c:v>
                </c:pt>
                <c:pt idx="46">
                  <c:v>27</c:v>
                </c:pt>
                <c:pt idx="47">
                  <c:v>32</c:v>
                </c:pt>
                <c:pt idx="48">
                  <c:v>35</c:v>
                </c:pt>
                <c:pt idx="49">
                  <c:v>40</c:v>
                </c:pt>
                <c:pt idx="50">
                  <c:v>30</c:v>
                </c:pt>
                <c:pt idx="51">
                  <c:v>27</c:v>
                </c:pt>
                <c:pt idx="52">
                  <c:v>30</c:v>
                </c:pt>
                <c:pt idx="53">
                  <c:v>18</c:v>
                </c:pt>
                <c:pt idx="54">
                  <c:v>30</c:v>
                </c:pt>
                <c:pt idx="55">
                  <c:v>29</c:v>
                </c:pt>
                <c:pt idx="56">
                  <c:v>27</c:v>
                </c:pt>
                <c:pt idx="57">
                  <c:v>30</c:v>
                </c:pt>
                <c:pt idx="58">
                  <c:v>32</c:v>
                </c:pt>
                <c:pt idx="59">
                  <c:v>39</c:v>
                </c:pt>
                <c:pt idx="60">
                  <c:v>41</c:v>
                </c:pt>
                <c:pt idx="61">
                  <c:v>30</c:v>
                </c:pt>
                <c:pt idx="62">
                  <c:v>35</c:v>
                </c:pt>
                <c:pt idx="63">
                  <c:v>28</c:v>
                </c:pt>
                <c:pt idx="64">
                  <c:v>29</c:v>
                </c:pt>
                <c:pt idx="65">
                  <c:v>31</c:v>
                </c:pt>
                <c:pt idx="66">
                  <c:v>41</c:v>
                </c:pt>
                <c:pt idx="67">
                  <c:v>33</c:v>
                </c:pt>
                <c:pt idx="68">
                  <c:v>28</c:v>
                </c:pt>
                <c:pt idx="69">
                  <c:v>42</c:v>
                </c:pt>
                <c:pt idx="70">
                  <c:v>35</c:v>
                </c:pt>
                <c:pt idx="71">
                  <c:v>25</c:v>
                </c:pt>
                <c:pt idx="72">
                  <c:v>28</c:v>
                </c:pt>
                <c:pt idx="73">
                  <c:v>27</c:v>
                </c:pt>
                <c:pt idx="74">
                  <c:v>25</c:v>
                </c:pt>
                <c:pt idx="75">
                  <c:v>38</c:v>
                </c:pt>
                <c:pt idx="76">
                  <c:v>33</c:v>
                </c:pt>
                <c:pt idx="77">
                  <c:v>38</c:v>
                </c:pt>
                <c:pt idx="78">
                  <c:v>34</c:v>
                </c:pt>
                <c:pt idx="79">
                  <c:v>31</c:v>
                </c:pt>
                <c:pt idx="80">
                  <c:v>34</c:v>
                </c:pt>
                <c:pt idx="81">
                  <c:v>31</c:v>
                </c:pt>
                <c:pt idx="82">
                  <c:v>39</c:v>
                </c:pt>
                <c:pt idx="83">
                  <c:v>39</c:v>
                </c:pt>
                <c:pt idx="84">
                  <c:v>29</c:v>
                </c:pt>
                <c:pt idx="85">
                  <c:v>37</c:v>
                </c:pt>
                <c:pt idx="86">
                  <c:v>26</c:v>
                </c:pt>
                <c:pt idx="87">
                  <c:v>30</c:v>
                </c:pt>
                <c:pt idx="88">
                  <c:v>36</c:v>
                </c:pt>
                <c:pt idx="89">
                  <c:v>34</c:v>
                </c:pt>
                <c:pt idx="90">
                  <c:v>30</c:v>
                </c:pt>
                <c:pt idx="91">
                  <c:v>28</c:v>
                </c:pt>
                <c:pt idx="92">
                  <c:v>25</c:v>
                </c:pt>
                <c:pt idx="93">
                  <c:v>36</c:v>
                </c:pt>
                <c:pt idx="94">
                  <c:v>42</c:v>
                </c:pt>
                <c:pt idx="95">
                  <c:v>34</c:v>
                </c:pt>
                <c:pt idx="96">
                  <c:v>37</c:v>
                </c:pt>
                <c:pt idx="97">
                  <c:v>43</c:v>
                </c:pt>
                <c:pt idx="98">
                  <c:v>35</c:v>
                </c:pt>
                <c:pt idx="99">
                  <c:v>32</c:v>
                </c:pt>
                <c:pt idx="100">
                  <c:v>30</c:v>
                </c:pt>
                <c:pt idx="101">
                  <c:v>44</c:v>
                </c:pt>
                <c:pt idx="102">
                  <c:v>30</c:v>
                </c:pt>
                <c:pt idx="103">
                  <c:v>28</c:v>
                </c:pt>
                <c:pt idx="104">
                  <c:v>32</c:v>
                </c:pt>
                <c:pt idx="105">
                  <c:v>41</c:v>
                </c:pt>
                <c:pt idx="106">
                  <c:v>29</c:v>
                </c:pt>
                <c:pt idx="107">
                  <c:v>33</c:v>
                </c:pt>
                <c:pt idx="108">
                  <c:v>32</c:v>
                </c:pt>
                <c:pt idx="109">
                  <c:v>32</c:v>
                </c:pt>
                <c:pt idx="110">
                  <c:v>32</c:v>
                </c:pt>
                <c:pt idx="111">
                  <c:v>28</c:v>
                </c:pt>
                <c:pt idx="112">
                  <c:v>36</c:v>
                </c:pt>
                <c:pt idx="113">
                  <c:v>36</c:v>
                </c:pt>
                <c:pt idx="114">
                  <c:v>24</c:v>
                </c:pt>
                <c:pt idx="115">
                  <c:v>29</c:v>
                </c:pt>
                <c:pt idx="116">
                  <c:v>41</c:v>
                </c:pt>
                <c:pt idx="117">
                  <c:v>34</c:v>
                </c:pt>
                <c:pt idx="118">
                  <c:v>32</c:v>
                </c:pt>
                <c:pt idx="119">
                  <c:v>33</c:v>
                </c:pt>
                <c:pt idx="120">
                  <c:v>34</c:v>
                </c:pt>
                <c:pt idx="121">
                  <c:v>40</c:v>
                </c:pt>
                <c:pt idx="122">
                  <c:v>34</c:v>
                </c:pt>
                <c:pt idx="123">
                  <c:v>37</c:v>
                </c:pt>
                <c:pt idx="124">
                  <c:v>37</c:v>
                </c:pt>
                <c:pt idx="125">
                  <c:v>36</c:v>
                </c:pt>
                <c:pt idx="126">
                  <c:v>38</c:v>
                </c:pt>
                <c:pt idx="127">
                  <c:v>33</c:v>
                </c:pt>
                <c:pt idx="128">
                  <c:v>40</c:v>
                </c:pt>
                <c:pt idx="129">
                  <c:v>32</c:v>
                </c:pt>
                <c:pt idx="130">
                  <c:v>39</c:v>
                </c:pt>
                <c:pt idx="131">
                  <c:v>37</c:v>
                </c:pt>
                <c:pt idx="132">
                  <c:v>30</c:v>
                </c:pt>
                <c:pt idx="133">
                  <c:v>24</c:v>
                </c:pt>
                <c:pt idx="134">
                  <c:v>31</c:v>
                </c:pt>
                <c:pt idx="135">
                  <c:v>39</c:v>
                </c:pt>
                <c:pt idx="136">
                  <c:v>26</c:v>
                </c:pt>
                <c:pt idx="137">
                  <c:v>24</c:v>
                </c:pt>
                <c:pt idx="138">
                  <c:v>31</c:v>
                </c:pt>
                <c:pt idx="139">
                  <c:v>35</c:v>
                </c:pt>
                <c:pt idx="140">
                  <c:v>36</c:v>
                </c:pt>
                <c:pt idx="141">
                  <c:v>34</c:v>
                </c:pt>
                <c:pt idx="142">
                  <c:v>39</c:v>
                </c:pt>
                <c:pt idx="143">
                  <c:v>28</c:v>
                </c:pt>
                <c:pt idx="144">
                  <c:v>33</c:v>
                </c:pt>
                <c:pt idx="145">
                  <c:v>27</c:v>
                </c:pt>
                <c:pt idx="146">
                  <c:v>33</c:v>
                </c:pt>
                <c:pt idx="147">
                  <c:v>25</c:v>
                </c:pt>
                <c:pt idx="148">
                  <c:v>36</c:v>
                </c:pt>
                <c:pt idx="149">
                  <c:v>27</c:v>
                </c:pt>
                <c:pt idx="150">
                  <c:v>27</c:v>
                </c:pt>
                <c:pt idx="151">
                  <c:v>29</c:v>
                </c:pt>
                <c:pt idx="152">
                  <c:v>25</c:v>
                </c:pt>
                <c:pt idx="153">
                  <c:v>34</c:v>
                </c:pt>
                <c:pt idx="154">
                  <c:v>36</c:v>
                </c:pt>
                <c:pt idx="155">
                  <c:v>30</c:v>
                </c:pt>
                <c:pt idx="156">
                  <c:v>31</c:v>
                </c:pt>
                <c:pt idx="157">
                  <c:v>35</c:v>
                </c:pt>
                <c:pt idx="158">
                  <c:v>37</c:v>
                </c:pt>
                <c:pt idx="159">
                  <c:v>23</c:v>
                </c:pt>
                <c:pt idx="160">
                  <c:v>35</c:v>
                </c:pt>
                <c:pt idx="161">
                  <c:v>31</c:v>
                </c:pt>
                <c:pt idx="162">
                  <c:v>30</c:v>
                </c:pt>
                <c:pt idx="163">
                  <c:v>44</c:v>
                </c:pt>
                <c:pt idx="164">
                  <c:v>33</c:v>
                </c:pt>
                <c:pt idx="165">
                  <c:v>27</c:v>
                </c:pt>
                <c:pt idx="166">
                  <c:v>26</c:v>
                </c:pt>
                <c:pt idx="167">
                  <c:v>33</c:v>
                </c:pt>
                <c:pt idx="168">
                  <c:v>34</c:v>
                </c:pt>
                <c:pt idx="169">
                  <c:v>39</c:v>
                </c:pt>
                <c:pt idx="170">
                  <c:v>48</c:v>
                </c:pt>
                <c:pt idx="171">
                  <c:v>34</c:v>
                </c:pt>
                <c:pt idx="172">
                  <c:v>34</c:v>
                </c:pt>
                <c:pt idx="173">
                  <c:v>38</c:v>
                </c:pt>
                <c:pt idx="174">
                  <c:v>41</c:v>
                </c:pt>
                <c:pt idx="175">
                  <c:v>29</c:v>
                </c:pt>
                <c:pt idx="176">
                  <c:v>26</c:v>
                </c:pt>
                <c:pt idx="177">
                  <c:v>41</c:v>
                </c:pt>
                <c:pt idx="178">
                  <c:v>30</c:v>
                </c:pt>
                <c:pt idx="179">
                  <c:v>32</c:v>
                </c:pt>
                <c:pt idx="180">
                  <c:v>37</c:v>
                </c:pt>
                <c:pt idx="181">
                  <c:v>32</c:v>
                </c:pt>
                <c:pt idx="182">
                  <c:v>35</c:v>
                </c:pt>
                <c:pt idx="183">
                  <c:v>35</c:v>
                </c:pt>
              </c:numCache>
            </c:numRef>
          </c:xVal>
          <c:yVal>
            <c:numRef>
              <c:f>RAW데이터!$F$2:$F$185</c:f>
              <c:numCache>
                <c:formatCode>#,##0_);[Red]\(#,##0\)</c:formatCode>
                <c:ptCount val="184"/>
                <c:pt idx="0">
                  <c:v>5000</c:v>
                </c:pt>
                <c:pt idx="1">
                  <c:v>4000</c:v>
                </c:pt>
                <c:pt idx="2">
                  <c:v>2800</c:v>
                </c:pt>
                <c:pt idx="3">
                  <c:v>4500</c:v>
                </c:pt>
                <c:pt idx="4">
                  <c:v>6000</c:v>
                </c:pt>
                <c:pt idx="5">
                  <c:v>4000</c:v>
                </c:pt>
                <c:pt idx="6">
                  <c:v>5000</c:v>
                </c:pt>
                <c:pt idx="7">
                  <c:v>3800</c:v>
                </c:pt>
                <c:pt idx="8">
                  <c:v>9000</c:v>
                </c:pt>
                <c:pt idx="9">
                  <c:v>3000</c:v>
                </c:pt>
                <c:pt idx="10">
                  <c:v>2000</c:v>
                </c:pt>
                <c:pt idx="11">
                  <c:v>3300</c:v>
                </c:pt>
                <c:pt idx="12">
                  <c:v>4800</c:v>
                </c:pt>
                <c:pt idx="13">
                  <c:v>3650</c:v>
                </c:pt>
                <c:pt idx="14">
                  <c:v>7000</c:v>
                </c:pt>
                <c:pt idx="15">
                  <c:v>2280</c:v>
                </c:pt>
                <c:pt idx="16">
                  <c:v>4400</c:v>
                </c:pt>
                <c:pt idx="17">
                  <c:v>2600</c:v>
                </c:pt>
                <c:pt idx="18">
                  <c:v>2250</c:v>
                </c:pt>
                <c:pt idx="19">
                  <c:v>8000</c:v>
                </c:pt>
                <c:pt idx="20">
                  <c:v>3000</c:v>
                </c:pt>
                <c:pt idx="21">
                  <c:v>400</c:v>
                </c:pt>
                <c:pt idx="22">
                  <c:v>9000</c:v>
                </c:pt>
                <c:pt idx="23">
                  <c:v>3500</c:v>
                </c:pt>
                <c:pt idx="24">
                  <c:v>9000</c:v>
                </c:pt>
                <c:pt idx="25">
                  <c:v>3100</c:v>
                </c:pt>
                <c:pt idx="26">
                  <c:v>8000</c:v>
                </c:pt>
                <c:pt idx="27">
                  <c:v>2800</c:v>
                </c:pt>
                <c:pt idx="28">
                  <c:v>5000</c:v>
                </c:pt>
                <c:pt idx="29">
                  <c:v>6000</c:v>
                </c:pt>
                <c:pt idx="30">
                  <c:v>2000</c:v>
                </c:pt>
                <c:pt idx="31">
                  <c:v>5250</c:v>
                </c:pt>
                <c:pt idx="32">
                  <c:v>4500</c:v>
                </c:pt>
                <c:pt idx="33">
                  <c:v>3800</c:v>
                </c:pt>
                <c:pt idx="34">
                  <c:v>7000</c:v>
                </c:pt>
                <c:pt idx="35">
                  <c:v>400</c:v>
                </c:pt>
                <c:pt idx="36">
                  <c:v>3200</c:v>
                </c:pt>
                <c:pt idx="37">
                  <c:v>5000</c:v>
                </c:pt>
                <c:pt idx="38">
                  <c:v>4300</c:v>
                </c:pt>
                <c:pt idx="39">
                  <c:v>2600</c:v>
                </c:pt>
                <c:pt idx="40">
                  <c:v>6000</c:v>
                </c:pt>
                <c:pt idx="41">
                  <c:v>6000</c:v>
                </c:pt>
                <c:pt idx="42">
                  <c:v>4000</c:v>
                </c:pt>
                <c:pt idx="43">
                  <c:v>4000</c:v>
                </c:pt>
                <c:pt idx="44">
                  <c:v>4600</c:v>
                </c:pt>
                <c:pt idx="45">
                  <c:v>2800</c:v>
                </c:pt>
                <c:pt idx="46">
                  <c:v>2800</c:v>
                </c:pt>
                <c:pt idx="47">
                  <c:v>6000</c:v>
                </c:pt>
                <c:pt idx="48">
                  <c:v>5200</c:v>
                </c:pt>
                <c:pt idx="49">
                  <c:v>5000</c:v>
                </c:pt>
                <c:pt idx="50">
                  <c:v>2640</c:v>
                </c:pt>
                <c:pt idx="51">
                  <c:v>2400</c:v>
                </c:pt>
                <c:pt idx="52">
                  <c:v>4800</c:v>
                </c:pt>
                <c:pt idx="53">
                  <c:v>1440</c:v>
                </c:pt>
                <c:pt idx="54">
                  <c:v>2160</c:v>
                </c:pt>
                <c:pt idx="55">
                  <c:v>3600</c:v>
                </c:pt>
                <c:pt idx="56">
                  <c:v>2000</c:v>
                </c:pt>
                <c:pt idx="57">
                  <c:v>5000</c:v>
                </c:pt>
                <c:pt idx="58">
                  <c:v>4300</c:v>
                </c:pt>
                <c:pt idx="59">
                  <c:v>6300</c:v>
                </c:pt>
                <c:pt idx="60">
                  <c:v>6000</c:v>
                </c:pt>
                <c:pt idx="61">
                  <c:v>6700</c:v>
                </c:pt>
                <c:pt idx="62">
                  <c:v>8000</c:v>
                </c:pt>
                <c:pt idx="63">
                  <c:v>7250</c:v>
                </c:pt>
                <c:pt idx="64">
                  <c:v>3600</c:v>
                </c:pt>
                <c:pt idx="65">
                  <c:v>3200</c:v>
                </c:pt>
                <c:pt idx="66">
                  <c:v>4500</c:v>
                </c:pt>
                <c:pt idx="67">
                  <c:v>3800</c:v>
                </c:pt>
                <c:pt idx="68">
                  <c:v>2900</c:v>
                </c:pt>
                <c:pt idx="69">
                  <c:v>8000</c:v>
                </c:pt>
                <c:pt idx="70">
                  <c:v>100</c:v>
                </c:pt>
                <c:pt idx="71">
                  <c:v>2700</c:v>
                </c:pt>
                <c:pt idx="72">
                  <c:v>2400</c:v>
                </c:pt>
                <c:pt idx="73">
                  <c:v>2800</c:v>
                </c:pt>
                <c:pt idx="74">
                  <c:v>0</c:v>
                </c:pt>
                <c:pt idx="75">
                  <c:v>7000</c:v>
                </c:pt>
                <c:pt idx="76">
                  <c:v>6000</c:v>
                </c:pt>
                <c:pt idx="77">
                  <c:v>5000</c:v>
                </c:pt>
                <c:pt idx="78">
                  <c:v>6000</c:v>
                </c:pt>
                <c:pt idx="79">
                  <c:v>3200</c:v>
                </c:pt>
                <c:pt idx="80">
                  <c:v>5000</c:v>
                </c:pt>
                <c:pt idx="81">
                  <c:v>3000</c:v>
                </c:pt>
                <c:pt idx="82">
                  <c:v>6000</c:v>
                </c:pt>
                <c:pt idx="83">
                  <c:v>4800</c:v>
                </c:pt>
                <c:pt idx="84">
                  <c:v>4800</c:v>
                </c:pt>
                <c:pt idx="85">
                  <c:v>4500</c:v>
                </c:pt>
                <c:pt idx="86">
                  <c:v>2600</c:v>
                </c:pt>
                <c:pt idx="87">
                  <c:v>2300</c:v>
                </c:pt>
                <c:pt idx="88">
                  <c:v>11000</c:v>
                </c:pt>
                <c:pt idx="89">
                  <c:v>4000</c:v>
                </c:pt>
                <c:pt idx="90">
                  <c:v>3200</c:v>
                </c:pt>
                <c:pt idx="91">
                  <c:v>2850</c:v>
                </c:pt>
                <c:pt idx="92">
                  <c:v>2000</c:v>
                </c:pt>
                <c:pt idx="93">
                  <c:v>3000</c:v>
                </c:pt>
                <c:pt idx="94">
                  <c:v>15000</c:v>
                </c:pt>
                <c:pt idx="95">
                  <c:v>5600</c:v>
                </c:pt>
                <c:pt idx="96">
                  <c:v>4800</c:v>
                </c:pt>
                <c:pt idx="97">
                  <c:v>9000</c:v>
                </c:pt>
                <c:pt idx="98">
                  <c:v>4400</c:v>
                </c:pt>
                <c:pt idx="99">
                  <c:v>3750</c:v>
                </c:pt>
                <c:pt idx="100">
                  <c:v>5000</c:v>
                </c:pt>
                <c:pt idx="101">
                  <c:v>8000</c:v>
                </c:pt>
                <c:pt idx="102">
                  <c:v>3000</c:v>
                </c:pt>
                <c:pt idx="103">
                  <c:v>5000</c:v>
                </c:pt>
                <c:pt idx="104">
                  <c:v>3700</c:v>
                </c:pt>
                <c:pt idx="105">
                  <c:v>5700</c:v>
                </c:pt>
                <c:pt idx="106">
                  <c:v>5000</c:v>
                </c:pt>
                <c:pt idx="107">
                  <c:v>4200</c:v>
                </c:pt>
                <c:pt idx="108">
                  <c:v>8000</c:v>
                </c:pt>
                <c:pt idx="109">
                  <c:v>3000</c:v>
                </c:pt>
                <c:pt idx="110">
                  <c:v>8000</c:v>
                </c:pt>
                <c:pt idx="111">
                  <c:v>3800</c:v>
                </c:pt>
                <c:pt idx="112">
                  <c:v>4500</c:v>
                </c:pt>
                <c:pt idx="113">
                  <c:v>5500</c:v>
                </c:pt>
                <c:pt idx="114">
                  <c:v>3000</c:v>
                </c:pt>
                <c:pt idx="115">
                  <c:v>2500</c:v>
                </c:pt>
                <c:pt idx="116">
                  <c:v>6000</c:v>
                </c:pt>
                <c:pt idx="117">
                  <c:v>4100</c:v>
                </c:pt>
                <c:pt idx="118">
                  <c:v>3200</c:v>
                </c:pt>
                <c:pt idx="119">
                  <c:v>3800</c:v>
                </c:pt>
                <c:pt idx="120">
                  <c:v>7500</c:v>
                </c:pt>
                <c:pt idx="121">
                  <c:v>5000</c:v>
                </c:pt>
                <c:pt idx="122">
                  <c:v>8000</c:v>
                </c:pt>
                <c:pt idx="123">
                  <c:v>6500</c:v>
                </c:pt>
                <c:pt idx="124">
                  <c:v>6500</c:v>
                </c:pt>
                <c:pt idx="125">
                  <c:v>4500</c:v>
                </c:pt>
                <c:pt idx="126">
                  <c:v>4500</c:v>
                </c:pt>
                <c:pt idx="127">
                  <c:v>5500</c:v>
                </c:pt>
                <c:pt idx="128">
                  <c:v>5500</c:v>
                </c:pt>
                <c:pt idx="129">
                  <c:v>2800</c:v>
                </c:pt>
                <c:pt idx="130">
                  <c:v>4500</c:v>
                </c:pt>
                <c:pt idx="131">
                  <c:v>4800</c:v>
                </c:pt>
                <c:pt idx="132">
                  <c:v>5000</c:v>
                </c:pt>
                <c:pt idx="133">
                  <c:v>4400</c:v>
                </c:pt>
                <c:pt idx="134">
                  <c:v>4000</c:v>
                </c:pt>
                <c:pt idx="135">
                  <c:v>7500</c:v>
                </c:pt>
                <c:pt idx="136">
                  <c:v>3450</c:v>
                </c:pt>
                <c:pt idx="137">
                  <c:v>2450</c:v>
                </c:pt>
                <c:pt idx="138">
                  <c:v>5000</c:v>
                </c:pt>
                <c:pt idx="139">
                  <c:v>6000</c:v>
                </c:pt>
                <c:pt idx="140">
                  <c:v>5000</c:v>
                </c:pt>
                <c:pt idx="141">
                  <c:v>5000</c:v>
                </c:pt>
                <c:pt idx="142">
                  <c:v>5300</c:v>
                </c:pt>
                <c:pt idx="143">
                  <c:v>2600</c:v>
                </c:pt>
                <c:pt idx="144">
                  <c:v>6100</c:v>
                </c:pt>
                <c:pt idx="145">
                  <c:v>2600</c:v>
                </c:pt>
                <c:pt idx="146">
                  <c:v>5000</c:v>
                </c:pt>
                <c:pt idx="147">
                  <c:v>2400</c:v>
                </c:pt>
                <c:pt idx="148">
                  <c:v>4640</c:v>
                </c:pt>
                <c:pt idx="149">
                  <c:v>2200</c:v>
                </c:pt>
                <c:pt idx="150">
                  <c:v>2400</c:v>
                </c:pt>
                <c:pt idx="151">
                  <c:v>3740</c:v>
                </c:pt>
                <c:pt idx="152">
                  <c:v>3100</c:v>
                </c:pt>
                <c:pt idx="153">
                  <c:v>8000</c:v>
                </c:pt>
                <c:pt idx="154">
                  <c:v>3000</c:v>
                </c:pt>
                <c:pt idx="155">
                  <c:v>3720</c:v>
                </c:pt>
                <c:pt idx="156">
                  <c:v>3500</c:v>
                </c:pt>
                <c:pt idx="157">
                  <c:v>4850</c:v>
                </c:pt>
                <c:pt idx="158">
                  <c:v>5000</c:v>
                </c:pt>
                <c:pt idx="159">
                  <c:v>1900</c:v>
                </c:pt>
                <c:pt idx="160">
                  <c:v>5000</c:v>
                </c:pt>
                <c:pt idx="161">
                  <c:v>3600</c:v>
                </c:pt>
                <c:pt idx="162">
                  <c:v>6200</c:v>
                </c:pt>
                <c:pt idx="163">
                  <c:v>6000</c:v>
                </c:pt>
                <c:pt idx="164">
                  <c:v>4000</c:v>
                </c:pt>
                <c:pt idx="165">
                  <c:v>1850</c:v>
                </c:pt>
                <c:pt idx="166">
                  <c:v>2400</c:v>
                </c:pt>
                <c:pt idx="167">
                  <c:v>7000</c:v>
                </c:pt>
                <c:pt idx="168">
                  <c:v>3800</c:v>
                </c:pt>
                <c:pt idx="169">
                  <c:v>7000</c:v>
                </c:pt>
                <c:pt idx="170">
                  <c:v>5760</c:v>
                </c:pt>
                <c:pt idx="171">
                  <c:v>0</c:v>
                </c:pt>
                <c:pt idx="172">
                  <c:v>4000</c:v>
                </c:pt>
                <c:pt idx="173">
                  <c:v>5000</c:v>
                </c:pt>
                <c:pt idx="174">
                  <c:v>6900</c:v>
                </c:pt>
                <c:pt idx="175">
                  <c:v>2500</c:v>
                </c:pt>
                <c:pt idx="176">
                  <c:v>2000</c:v>
                </c:pt>
                <c:pt idx="177">
                  <c:v>6000</c:v>
                </c:pt>
                <c:pt idx="178">
                  <c:v>3600</c:v>
                </c:pt>
                <c:pt idx="179">
                  <c:v>4000</c:v>
                </c:pt>
                <c:pt idx="180">
                  <c:v>4500</c:v>
                </c:pt>
                <c:pt idx="181">
                  <c:v>2400</c:v>
                </c:pt>
                <c:pt idx="182">
                  <c:v>10000</c:v>
                </c:pt>
                <c:pt idx="183">
                  <c:v>4000</c:v>
                </c:pt>
              </c:numCache>
            </c:numRef>
          </c:yVal>
          <c:smooth val="0"/>
        </c:ser>
        <c:dLbls>
          <c:showLegendKey val="0"/>
          <c:showVal val="0"/>
          <c:showCatName val="0"/>
          <c:showSerName val="0"/>
          <c:showPercent val="0"/>
          <c:showBubbleSize val="0"/>
        </c:dLbls>
        <c:axId val="328635656"/>
        <c:axId val="328636048"/>
      </c:scatterChart>
      <c:valAx>
        <c:axId val="328635656"/>
        <c:scaling>
          <c:orientation val="minMax"/>
          <c:max val="50"/>
          <c:min val="15"/>
        </c:scaling>
        <c:delete val="0"/>
        <c:axPos val="b"/>
        <c:majorGridlines>
          <c:spPr>
            <a:ln w="9525" cap="flat" cmpd="sng" algn="ctr">
              <a:solidFill>
                <a:schemeClr val="tx1">
                  <a:lumMod val="15000"/>
                  <a:lumOff val="85000"/>
                </a:schemeClr>
              </a:solidFill>
              <a:round/>
            </a:ln>
            <a:effectLst/>
          </c:spPr>
        </c:majorGridlines>
        <c:numFmt formatCode="0_ "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ko-KR"/>
          </a:p>
        </c:txPr>
        <c:crossAx val="328636048"/>
        <c:crosses val="autoZero"/>
        <c:crossBetween val="midCat"/>
      </c:valAx>
      <c:valAx>
        <c:axId val="328636048"/>
        <c:scaling>
          <c:orientation val="minMax"/>
        </c:scaling>
        <c:delete val="0"/>
        <c:axPos val="l"/>
        <c:majorGridlines>
          <c:spPr>
            <a:ln w="9525" cap="flat" cmpd="sng" algn="ctr">
              <a:solidFill>
                <a:schemeClr val="tx1">
                  <a:lumMod val="15000"/>
                  <a:lumOff val="85000"/>
                </a:schemeClr>
              </a:solidFill>
              <a:round/>
            </a:ln>
            <a:effectLst/>
          </c:spPr>
        </c:majorGridlines>
        <c:numFmt formatCode="#,##0_);[Red]\(#,##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ko-KR"/>
          </a:p>
        </c:txPr>
        <c:crossAx val="328635656"/>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ko-KR"/>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ko-K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2"/>
          <c:order val="1"/>
          <c:tx>
            <c:strRef>
              <c:f>요약!$D$95</c:f>
              <c:strCache>
                <c:ptCount val="1"/>
                <c:pt idx="0">
                  <c:v>수입 평균</c:v>
                </c:pt>
              </c:strCache>
            </c:strRef>
          </c:tx>
          <c:spPr>
            <a:ln w="28575" cap="rnd">
              <a:solidFill>
                <a:schemeClr val="tx1"/>
              </a:solidFill>
              <a:round/>
            </a:ln>
            <a:effectLst/>
          </c:spPr>
          <c:marker>
            <c:symbol val="none"/>
          </c:marker>
          <c:cat>
            <c:strRef>
              <c:f>요약!$A$96:$A$100</c:f>
              <c:strCache>
                <c:ptCount val="5"/>
                <c:pt idx="0">
                  <c:v>독립개발자
(프리랜서)</c:v>
                </c:pt>
                <c:pt idx="1">
                  <c:v>~10명</c:v>
                </c:pt>
                <c:pt idx="2">
                  <c:v>10~50명</c:v>
                </c:pt>
                <c:pt idx="3">
                  <c:v>50~300명</c:v>
                </c:pt>
                <c:pt idx="4">
                  <c:v>300~1000명</c:v>
                </c:pt>
              </c:strCache>
            </c:strRef>
          </c:cat>
          <c:val>
            <c:numRef>
              <c:f>요약!$D$96:$D$100</c:f>
              <c:numCache>
                <c:formatCode>0,000"만""원"</c:formatCode>
                <c:ptCount val="5"/>
                <c:pt idx="0">
                  <c:v>4707</c:v>
                </c:pt>
                <c:pt idx="1">
                  <c:v>3254.8148148148148</c:v>
                </c:pt>
                <c:pt idx="2">
                  <c:v>3878.695652173913</c:v>
                </c:pt>
                <c:pt idx="3">
                  <c:v>4557</c:v>
                </c:pt>
                <c:pt idx="4">
                  <c:v>5050.454545454545</c:v>
                </c:pt>
              </c:numCache>
            </c:numRef>
          </c:val>
          <c:smooth val="0"/>
        </c:ser>
        <c:dLbls>
          <c:showLegendKey val="0"/>
          <c:showVal val="0"/>
          <c:showCatName val="0"/>
          <c:showSerName val="0"/>
          <c:showPercent val="0"/>
          <c:showBubbleSize val="0"/>
        </c:dLbls>
        <c:marker val="1"/>
        <c:smooth val="0"/>
        <c:axId val="328636832"/>
        <c:axId val="328637224"/>
      </c:lineChart>
      <c:lineChart>
        <c:grouping val="standard"/>
        <c:varyColors val="0"/>
        <c:ser>
          <c:idx val="0"/>
          <c:order val="0"/>
          <c:tx>
            <c:strRef>
              <c:f>요약!$B$95</c:f>
              <c:strCache>
                <c:ptCount val="1"/>
                <c:pt idx="0">
                  <c:v>만족도 평균
(5점척도)</c:v>
                </c:pt>
              </c:strCache>
            </c:strRef>
          </c:tx>
          <c:spPr>
            <a:ln w="28575" cap="rnd">
              <a:solidFill>
                <a:schemeClr val="accent2"/>
              </a:solidFill>
              <a:round/>
            </a:ln>
            <a:effectLst/>
          </c:spPr>
          <c:marker>
            <c:symbol val="none"/>
          </c:marker>
          <c:cat>
            <c:strRef>
              <c:f>요약!$A$96:$A$100</c:f>
              <c:strCache>
                <c:ptCount val="5"/>
                <c:pt idx="0">
                  <c:v>독립개발자
(프리랜서)</c:v>
                </c:pt>
                <c:pt idx="1">
                  <c:v>~10명</c:v>
                </c:pt>
                <c:pt idx="2">
                  <c:v>10~50명</c:v>
                </c:pt>
                <c:pt idx="3">
                  <c:v>50~300명</c:v>
                </c:pt>
                <c:pt idx="4">
                  <c:v>300~1000명</c:v>
                </c:pt>
              </c:strCache>
            </c:strRef>
          </c:cat>
          <c:val>
            <c:numRef>
              <c:f>요약!$B$96:$B$100</c:f>
              <c:numCache>
                <c:formatCode>0.00_ </c:formatCode>
                <c:ptCount val="5"/>
                <c:pt idx="0">
                  <c:v>1.6875</c:v>
                </c:pt>
                <c:pt idx="1">
                  <c:v>2.3148148148148149</c:v>
                </c:pt>
                <c:pt idx="2">
                  <c:v>2.3097826086956523</c:v>
                </c:pt>
                <c:pt idx="3">
                  <c:v>2.5</c:v>
                </c:pt>
                <c:pt idx="4">
                  <c:v>3.0681818181818183</c:v>
                </c:pt>
              </c:numCache>
            </c:numRef>
          </c:val>
          <c:smooth val="0"/>
        </c:ser>
        <c:dLbls>
          <c:showLegendKey val="0"/>
          <c:showVal val="0"/>
          <c:showCatName val="0"/>
          <c:showSerName val="0"/>
          <c:showPercent val="0"/>
          <c:showBubbleSize val="0"/>
        </c:dLbls>
        <c:marker val="1"/>
        <c:smooth val="0"/>
        <c:axId val="328638008"/>
        <c:axId val="328637616"/>
      </c:lineChart>
      <c:catAx>
        <c:axId val="3286368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ko-KR"/>
          </a:p>
        </c:txPr>
        <c:crossAx val="328637224"/>
        <c:crosses val="autoZero"/>
        <c:auto val="1"/>
        <c:lblAlgn val="ctr"/>
        <c:lblOffset val="100"/>
        <c:noMultiLvlLbl val="0"/>
      </c:catAx>
      <c:valAx>
        <c:axId val="328637224"/>
        <c:scaling>
          <c:orientation val="minMax"/>
        </c:scaling>
        <c:delete val="0"/>
        <c:axPos val="l"/>
        <c:majorGridlines>
          <c:spPr>
            <a:ln w="9525" cap="flat" cmpd="sng" algn="ctr">
              <a:solidFill>
                <a:schemeClr val="tx1">
                  <a:lumMod val="15000"/>
                  <a:lumOff val="85000"/>
                </a:schemeClr>
              </a:solidFill>
              <a:round/>
            </a:ln>
            <a:effectLst/>
          </c:spPr>
        </c:majorGridlines>
        <c:numFmt formatCode="0,000&quot;만&quot;&quot;원&quot;"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ko-KR"/>
          </a:p>
        </c:txPr>
        <c:crossAx val="328636832"/>
        <c:crosses val="autoZero"/>
        <c:crossBetween val="between"/>
      </c:valAx>
      <c:valAx>
        <c:axId val="328637616"/>
        <c:scaling>
          <c:orientation val="minMax"/>
        </c:scaling>
        <c:delete val="0"/>
        <c:axPos val="r"/>
        <c:numFmt formatCode="0.00_ "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accent2">
                    <a:lumMod val="75000"/>
                  </a:schemeClr>
                </a:solidFill>
                <a:latin typeface="+mn-lt"/>
                <a:ea typeface="+mn-ea"/>
                <a:cs typeface="+mn-cs"/>
              </a:defRPr>
            </a:pPr>
            <a:endParaRPr lang="ko-KR"/>
          </a:p>
        </c:txPr>
        <c:crossAx val="328638008"/>
        <c:crosses val="max"/>
        <c:crossBetween val="between"/>
      </c:valAx>
      <c:catAx>
        <c:axId val="328638008"/>
        <c:scaling>
          <c:orientation val="minMax"/>
        </c:scaling>
        <c:delete val="1"/>
        <c:axPos val="b"/>
        <c:numFmt formatCode="General" sourceLinked="1"/>
        <c:majorTickMark val="out"/>
        <c:minorTickMark val="none"/>
        <c:tickLblPos val="nextTo"/>
        <c:crossAx val="328637616"/>
        <c:crosses val="autoZero"/>
        <c:auto val="1"/>
        <c:lblAlgn val="ctr"/>
        <c:lblOffset val="100"/>
        <c:noMultiLvlLbl val="0"/>
      </c:catAx>
      <c:spPr>
        <a:noFill/>
        <a:ln>
          <a:noFill/>
        </a:ln>
        <a:effectLst/>
      </c:spPr>
    </c:plotArea>
    <c:legend>
      <c:legendPos val="b"/>
      <c:layout>
        <c:manualLayout>
          <c:xMode val="edge"/>
          <c:yMode val="edge"/>
          <c:x val="0.29167100687756498"/>
          <c:y val="0.82524153092443886"/>
          <c:w val="0.48449861575522235"/>
          <c:h val="0.12297854435623283"/>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ko-K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ko-KR"/>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ko-K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요약!$B$119</c:f>
              <c:strCache>
                <c:ptCount val="1"/>
                <c:pt idx="0">
                  <c:v>만족도 평균</c:v>
                </c:pt>
              </c:strCache>
            </c:strRef>
          </c:tx>
          <c:spPr>
            <a:solidFill>
              <a:schemeClr val="accent1"/>
            </a:solidFill>
            <a:ln>
              <a:noFill/>
            </a:ln>
            <a:effectLst/>
          </c:spPr>
          <c:invertIfNegative val="0"/>
          <c:cat>
            <c:strRef>
              <c:f>요약!$A$120:$A$124</c:f>
              <c:strCache>
                <c:ptCount val="5"/>
                <c:pt idx="0">
                  <c:v>게임개발</c:v>
                </c:pt>
                <c:pt idx="1">
                  <c:v>모바일/인터넷의 사용자 서비스</c:v>
                </c:pt>
                <c:pt idx="2">
                  <c:v>임베디드 (융합) 소프트웨어 개발</c:v>
                </c:pt>
                <c:pt idx="3">
                  <c:v>패키지 및 응용 소프트웨어 개발</c:v>
                </c:pt>
                <c:pt idx="4">
                  <c:v>IT서비스(SI및 용역개발)</c:v>
                </c:pt>
              </c:strCache>
            </c:strRef>
          </c:cat>
          <c:val>
            <c:numRef>
              <c:f>요약!$B$120:$B$124</c:f>
              <c:numCache>
                <c:formatCode>0.00_ </c:formatCode>
                <c:ptCount val="5"/>
                <c:pt idx="0">
                  <c:v>2.9924242424242422</c:v>
                </c:pt>
                <c:pt idx="1">
                  <c:v>2.7163461538461537</c:v>
                </c:pt>
                <c:pt idx="2">
                  <c:v>2.34375</c:v>
                </c:pt>
                <c:pt idx="3">
                  <c:v>2.1428571428571428</c:v>
                </c:pt>
                <c:pt idx="4">
                  <c:v>2.0416666666666665</c:v>
                </c:pt>
              </c:numCache>
            </c:numRef>
          </c:val>
        </c:ser>
        <c:dLbls>
          <c:showLegendKey val="0"/>
          <c:showVal val="0"/>
          <c:showCatName val="0"/>
          <c:showSerName val="0"/>
          <c:showPercent val="0"/>
          <c:showBubbleSize val="0"/>
        </c:dLbls>
        <c:gapWidth val="182"/>
        <c:axId val="328638792"/>
        <c:axId val="328639184"/>
      </c:barChart>
      <c:lineChart>
        <c:grouping val="standard"/>
        <c:varyColors val="0"/>
        <c:ser>
          <c:idx val="1"/>
          <c:order val="1"/>
          <c:tx>
            <c:strRef>
              <c:f>요약!$C$119</c:f>
              <c:strCache>
                <c:ptCount val="1"/>
                <c:pt idx="0">
                  <c:v>수입 평균</c:v>
                </c:pt>
              </c:strCache>
            </c:strRef>
          </c:tx>
          <c:spPr>
            <a:ln w="28575" cap="rnd">
              <a:solidFill>
                <a:schemeClr val="accent2"/>
              </a:solidFill>
              <a:round/>
            </a:ln>
            <a:effectLst/>
          </c:spPr>
          <c:marker>
            <c:symbol val="none"/>
          </c:marker>
          <c:cat>
            <c:strRef>
              <c:f>요약!$A$120:$A$124</c:f>
              <c:strCache>
                <c:ptCount val="5"/>
                <c:pt idx="0">
                  <c:v>게임개발</c:v>
                </c:pt>
                <c:pt idx="1">
                  <c:v>모바일/인터넷의 사용자 서비스</c:v>
                </c:pt>
                <c:pt idx="2">
                  <c:v>임베디드 (융합) 소프트웨어 개발</c:v>
                </c:pt>
                <c:pt idx="3">
                  <c:v>패키지 및 응용 소프트웨어 개발</c:v>
                </c:pt>
                <c:pt idx="4">
                  <c:v>IT서비스(SI및 용역개발)</c:v>
                </c:pt>
              </c:strCache>
            </c:strRef>
          </c:cat>
          <c:val>
            <c:numRef>
              <c:f>요약!$C$120:$C$124</c:f>
              <c:numCache>
                <c:formatCode>0,000"만""원"</c:formatCode>
                <c:ptCount val="5"/>
                <c:pt idx="0">
                  <c:v>4244.545454545455</c:v>
                </c:pt>
                <c:pt idx="1">
                  <c:v>4950.9615384615381</c:v>
                </c:pt>
                <c:pt idx="2">
                  <c:v>4862.5</c:v>
                </c:pt>
                <c:pt idx="3">
                  <c:v>3875</c:v>
                </c:pt>
                <c:pt idx="4">
                  <c:v>4403.5</c:v>
                </c:pt>
              </c:numCache>
            </c:numRef>
          </c:val>
          <c:smooth val="0"/>
        </c:ser>
        <c:dLbls>
          <c:showLegendKey val="0"/>
          <c:showVal val="0"/>
          <c:showCatName val="0"/>
          <c:showSerName val="0"/>
          <c:showPercent val="0"/>
          <c:showBubbleSize val="0"/>
        </c:dLbls>
        <c:marker val="1"/>
        <c:smooth val="0"/>
        <c:axId val="328684248"/>
        <c:axId val="328683856"/>
      </c:lineChart>
      <c:catAx>
        <c:axId val="3286387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ko-KR"/>
          </a:p>
        </c:txPr>
        <c:crossAx val="328639184"/>
        <c:crosses val="autoZero"/>
        <c:auto val="1"/>
        <c:lblAlgn val="ctr"/>
        <c:lblOffset val="100"/>
        <c:noMultiLvlLbl val="0"/>
      </c:catAx>
      <c:valAx>
        <c:axId val="328639184"/>
        <c:scaling>
          <c:orientation val="minMax"/>
        </c:scaling>
        <c:delete val="0"/>
        <c:axPos val="l"/>
        <c:majorGridlines>
          <c:spPr>
            <a:ln w="9525" cap="flat" cmpd="sng" algn="ctr">
              <a:solidFill>
                <a:schemeClr val="tx1">
                  <a:lumMod val="15000"/>
                  <a:lumOff val="85000"/>
                </a:schemeClr>
              </a:solidFill>
              <a:round/>
            </a:ln>
            <a:effectLst/>
          </c:spPr>
        </c:majorGridlines>
        <c:numFmt formatCode="0.00_ "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ko-KR"/>
          </a:p>
        </c:txPr>
        <c:crossAx val="328638792"/>
        <c:crosses val="autoZero"/>
        <c:crossBetween val="between"/>
      </c:valAx>
      <c:valAx>
        <c:axId val="328683856"/>
        <c:scaling>
          <c:orientation val="minMax"/>
        </c:scaling>
        <c:delete val="0"/>
        <c:axPos val="r"/>
        <c:numFmt formatCode="0,000&quot;만&quot;&quot;원&quot;"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ko-KR"/>
          </a:p>
        </c:txPr>
        <c:crossAx val="328684248"/>
        <c:crosses val="max"/>
        <c:crossBetween val="between"/>
      </c:valAx>
      <c:catAx>
        <c:axId val="328684248"/>
        <c:scaling>
          <c:orientation val="minMax"/>
        </c:scaling>
        <c:delete val="1"/>
        <c:axPos val="b"/>
        <c:numFmt formatCode="General" sourceLinked="1"/>
        <c:majorTickMark val="out"/>
        <c:minorTickMark val="none"/>
        <c:tickLblPos val="nextTo"/>
        <c:crossAx val="328683856"/>
        <c:crosses val="autoZero"/>
        <c:auto val="1"/>
        <c:lblAlgn val="ctr"/>
        <c:lblOffset val="100"/>
        <c:noMultiLvlLbl val="0"/>
      </c:cat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ko-K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ko-K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53">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11.xml><?xml version="1.0" encoding="utf-8"?>
<cs:chartStyle xmlns:cs="http://schemas.microsoft.com/office/drawing/2012/chartStyle" xmlns:a="http://schemas.openxmlformats.org/drawingml/2006/main" id="253">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0</xdr:col>
      <xdr:colOff>0</xdr:colOff>
      <xdr:row>21</xdr:row>
      <xdr:rowOff>204787</xdr:rowOff>
    </xdr:from>
    <xdr:to>
      <xdr:col>3</xdr:col>
      <xdr:colOff>438150</xdr:colOff>
      <xdr:row>35</xdr:row>
      <xdr:rowOff>14287</xdr:rowOff>
    </xdr:to>
    <xdr:graphicFrame macro="">
      <xdr:nvGraphicFramePr>
        <xdr:cNvPr id="2" name="차트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557212</xdr:colOff>
      <xdr:row>22</xdr:row>
      <xdr:rowOff>4761</xdr:rowOff>
    </xdr:from>
    <xdr:to>
      <xdr:col>9</xdr:col>
      <xdr:colOff>19050</xdr:colOff>
      <xdr:row>35</xdr:row>
      <xdr:rowOff>47624</xdr:rowOff>
    </xdr:to>
    <xdr:graphicFrame macro="">
      <xdr:nvGraphicFramePr>
        <xdr:cNvPr id="3" name="차트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595311</xdr:colOff>
      <xdr:row>50</xdr:row>
      <xdr:rowOff>157162</xdr:rowOff>
    </xdr:from>
    <xdr:to>
      <xdr:col>9</xdr:col>
      <xdr:colOff>323849</xdr:colOff>
      <xdr:row>63</xdr:row>
      <xdr:rowOff>133350</xdr:rowOff>
    </xdr:to>
    <xdr:graphicFrame macro="">
      <xdr:nvGraphicFramePr>
        <xdr:cNvPr id="4" name="차트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172570</xdr:colOff>
      <xdr:row>151</xdr:row>
      <xdr:rowOff>178173</xdr:rowOff>
    </xdr:from>
    <xdr:to>
      <xdr:col>4</xdr:col>
      <xdr:colOff>94129</xdr:colOff>
      <xdr:row>164</xdr:row>
      <xdr:rowOff>153520</xdr:rowOff>
    </xdr:to>
    <xdr:graphicFrame macro="">
      <xdr:nvGraphicFramePr>
        <xdr:cNvPr id="6" name="차트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9525</xdr:colOff>
      <xdr:row>77</xdr:row>
      <xdr:rowOff>9525</xdr:rowOff>
    </xdr:from>
    <xdr:to>
      <xdr:col>4</xdr:col>
      <xdr:colOff>447675</xdr:colOff>
      <xdr:row>90</xdr:row>
      <xdr:rowOff>28575</xdr:rowOff>
    </xdr:to>
    <xdr:graphicFrame macro="">
      <xdr:nvGraphicFramePr>
        <xdr:cNvPr id="8" name="차트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4</xdr:col>
      <xdr:colOff>666750</xdr:colOff>
      <xdr:row>77</xdr:row>
      <xdr:rowOff>14287</xdr:rowOff>
    </xdr:from>
    <xdr:to>
      <xdr:col>9</xdr:col>
      <xdr:colOff>638175</xdr:colOff>
      <xdr:row>90</xdr:row>
      <xdr:rowOff>33337</xdr:rowOff>
    </xdr:to>
    <xdr:graphicFrame macro="">
      <xdr:nvGraphicFramePr>
        <xdr:cNvPr id="7" name="차트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171450</xdr:colOff>
      <xdr:row>50</xdr:row>
      <xdr:rowOff>123825</xdr:rowOff>
    </xdr:from>
    <xdr:to>
      <xdr:col>4</xdr:col>
      <xdr:colOff>390525</xdr:colOff>
      <xdr:row>63</xdr:row>
      <xdr:rowOff>142875</xdr:rowOff>
    </xdr:to>
    <xdr:graphicFrame macro="">
      <xdr:nvGraphicFramePr>
        <xdr:cNvPr id="9" name="차트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0</xdr:colOff>
      <xdr:row>101</xdr:row>
      <xdr:rowOff>109537</xdr:rowOff>
    </xdr:from>
    <xdr:to>
      <xdr:col>3</xdr:col>
      <xdr:colOff>1095375</xdr:colOff>
      <xdr:row>113</xdr:row>
      <xdr:rowOff>47625</xdr:rowOff>
    </xdr:to>
    <xdr:graphicFrame macro="">
      <xdr:nvGraphicFramePr>
        <xdr:cNvPr id="11" name="차트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347662</xdr:colOff>
      <xdr:row>125</xdr:row>
      <xdr:rowOff>4761</xdr:rowOff>
    </xdr:from>
    <xdr:to>
      <xdr:col>5</xdr:col>
      <xdr:colOff>381000</xdr:colOff>
      <xdr:row>138</xdr:row>
      <xdr:rowOff>104774</xdr:rowOff>
    </xdr:to>
    <xdr:graphicFrame macro="">
      <xdr:nvGraphicFramePr>
        <xdr:cNvPr id="13" name="차트 1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2</xdr:col>
      <xdr:colOff>366712</xdr:colOff>
      <xdr:row>169</xdr:row>
      <xdr:rowOff>4762</xdr:rowOff>
    </xdr:from>
    <xdr:to>
      <xdr:col>6</xdr:col>
      <xdr:colOff>528637</xdr:colOff>
      <xdr:row>181</xdr:row>
      <xdr:rowOff>23812</xdr:rowOff>
    </xdr:to>
    <xdr:graphicFrame macro="">
      <xdr:nvGraphicFramePr>
        <xdr:cNvPr id="15" name="차트 1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2</xdr:col>
      <xdr:colOff>352425</xdr:colOff>
      <xdr:row>183</xdr:row>
      <xdr:rowOff>119061</xdr:rowOff>
    </xdr:from>
    <xdr:to>
      <xdr:col>7</xdr:col>
      <xdr:colOff>333375</xdr:colOff>
      <xdr:row>198</xdr:row>
      <xdr:rowOff>76200</xdr:rowOff>
    </xdr:to>
    <xdr:graphicFrame macro="">
      <xdr:nvGraphicFramePr>
        <xdr:cNvPr id="5" name="차트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fstory_xnote" refreshedDate="41985.723592939816" createdVersion="5" refreshedVersion="5" minRefreshableVersion="3" recordCount="184">
  <cacheSource type="worksheet">
    <worksheetSource name="RAW데이터"/>
  </cacheSource>
  <cacheFields count="12">
    <cacheField name="실제 나이" numFmtId="0">
      <sharedItems containsMixedTypes="1" containsNumber="1" containsInteger="1" minValue="29" maxValue="42"/>
    </cacheField>
    <cacheField name="연령구간" numFmtId="0">
      <sharedItems containsSemiMixedTypes="0" containsString="0" containsNumber="1" containsInteger="1" minValue="15" maxValue="45" count="7">
        <n v="35"/>
        <n v="30"/>
        <n v="25"/>
        <n v="40"/>
        <n v="20"/>
        <n v="15"/>
        <n v="45"/>
      </sharedItems>
    </cacheField>
    <cacheField name="성별" numFmtId="49">
      <sharedItems count="2">
        <s v="남성"/>
        <s v="여성"/>
      </sharedItems>
    </cacheField>
    <cacheField name="수익" numFmtId="176">
      <sharedItems containsSemiMixedTypes="0" containsString="0" containsNumber="1" containsInteger="1" minValue="0" maxValue="15000"/>
    </cacheField>
    <cacheField name="기대수익" numFmtId="176">
      <sharedItems containsMixedTypes="1" containsNumber="1" containsInteger="1" minValue="600" maxValue="90000"/>
    </cacheField>
    <cacheField name="생계수익" numFmtId="176">
      <sharedItems containsSemiMixedTypes="0" containsString="0" containsNumber="1" containsInteger="1" minValue="400" maxValue="10000"/>
    </cacheField>
    <cacheField name="만족도" numFmtId="177">
      <sharedItems containsSemiMixedTypes="0" containsString="0" containsNumber="1" minValue="0" maxValue="5"/>
    </cacheField>
    <cacheField name="기혼 " numFmtId="176">
      <sharedItems/>
    </cacheField>
    <cacheField name="맞벌이여부" numFmtId="0">
      <sharedItems containsString="0" containsBlank="1" containsNumber="1" containsInteger="1" minValue="0" maxValue="1" count="3">
        <n v="0"/>
        <n v="1"/>
        <m/>
      </sharedItems>
    </cacheField>
    <cacheField name="자녀수" numFmtId="176">
      <sharedItems containsString="0" containsBlank="1" containsNumber="1" containsInteger="1" minValue="0" maxValue="3" count="5">
        <n v="2"/>
        <n v="1"/>
        <m/>
        <n v="0"/>
        <n v="3"/>
      </sharedItems>
    </cacheField>
    <cacheField name="수입대비_x000a_기대수입 비율" numFmtId="0">
      <sharedItems containsMixedTypes="1" containsNumber="1" minValue="0.6" maxValue="30"/>
    </cacheField>
    <cacheField name="수입대비_x000a_생계수입 비율" numFmtId="0">
      <sharedItems containsMixedTypes="1" containsNumber="1" minValue="8.5714285714285715E-2" maxValue="15"/>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saveData="0" refreshedBy="fstory_xnote" refreshedDate="41988.428330324074" backgroundQuery="1" createdVersion="5" refreshedVersion="5" minRefreshableVersion="3" recordCount="0" supportSubquery="1" supportAdvancedDrill="1">
  <cacheSource type="external" connectionId="1"/>
  <cacheFields count="6">
    <cacheField name="[Measures].[평균 만족도]" caption="평균 만족도" numFmtId="0" hierarchy="21" level="32767"/>
    <cacheField name="[Measures].[분산 만족도]" caption="분산 만족도" numFmtId="0" hierarchy="22" level="32767"/>
    <cacheField name="[Measures].[개수 만족도]" caption="개수 만족도" numFmtId="0" hierarchy="23" level="32767"/>
    <cacheField name="[Measures].[평균 수익]" caption="평균 수익" numFmtId="0" hierarchy="25" level="32767"/>
    <cacheField name="[Measures].[분산 수익]" caption="분산 수익" numFmtId="0" hierarchy="26" level="32767"/>
    <cacheField name="[RAW데이터].[분야].[분야]" caption="분야" numFmtId="0" hierarchy="15" level="1">
      <sharedItems count="14">
        <s v="IT서비스(SI및 용역개발)"/>
        <s v="sm"/>
        <s v="UX &amp; Interactive Media Platform 개발"/>
        <s v="게임개발"/>
        <s v="금융"/>
        <s v="다함"/>
        <s v="대학"/>
        <s v="모바일/인터넷의 사용자 서비스"/>
        <s v="위성 영상처리 알고리즘 구현"/>
        <s v="임베디드 (융합) 소프트웨어 개발"/>
        <s v="장비 HMI Program 개발"/>
        <s v="중견 제조업 SM"/>
        <s v="패키지 및 응용 소프트웨어 개발"/>
        <s v="하둡 기반의 데이터분석, ETL 개발"/>
      </sharedItems>
    </cacheField>
  </cacheFields>
  <cacheHierarchies count="29">
    <cacheHierarchy uniqueName="[RAW데이터].[실제 나이]" caption="실제 나이" attribute="1" defaultMemberUniqueName="[RAW데이터].[실제 나이].[All]" allUniqueName="[RAW데이터].[실제 나이].[All]" dimensionUniqueName="[RAW데이터]" displayFolder="" count="0" memberValueDatatype="130" unbalanced="0"/>
    <cacheHierarchy uniqueName="[RAW데이터].[연령구간]" caption="연령구간" attribute="1" defaultMemberUniqueName="[RAW데이터].[연령구간].[All]" allUniqueName="[RAW데이터].[연령구간].[All]" dimensionUniqueName="[RAW데이터]" displayFolder="" count="2" memberValueDatatype="20" unbalanced="0"/>
    <cacheHierarchy uniqueName="[RAW데이터].[성별]" caption="성별" attribute="1" defaultMemberUniqueName="[RAW데이터].[성별].[All]" allUniqueName="[RAW데이터].[성별].[All]" dimensionUniqueName="[RAW데이터]" displayFolder="" count="0" memberValueDatatype="130" unbalanced="0"/>
    <cacheHierarchy uniqueName="[RAW데이터].[경력]" caption="경력" attribute="1" defaultMemberUniqueName="[RAW데이터].[경력].[All]" allUniqueName="[RAW데이터].[경력].[All]" dimensionUniqueName="[RAW데이터]" displayFolder="" count="0" memberValueDatatype="20" unbalanced="0"/>
    <cacheHierarchy uniqueName="[RAW데이터].[경력구간]" caption="경력구간" attribute="1" defaultMemberUniqueName="[RAW데이터].[경력구간].[All]" allUniqueName="[RAW데이터].[경력구간].[All]" dimensionUniqueName="[RAW데이터]" displayFolder="" count="0" memberValueDatatype="20" unbalanced="0"/>
    <cacheHierarchy uniqueName="[RAW데이터].[수익]" caption="수익" attribute="1" defaultMemberUniqueName="[RAW데이터].[수익].[All]" allUniqueName="[RAW데이터].[수익].[All]" dimensionUniqueName="[RAW데이터]" displayFolder="" count="0" memberValueDatatype="20" unbalanced="0"/>
    <cacheHierarchy uniqueName="[RAW데이터].[기대수익]" caption="기대수익" attribute="1" defaultMemberUniqueName="[RAW데이터].[기대수익].[All]" allUniqueName="[RAW데이터].[기대수익].[All]" dimensionUniqueName="[RAW데이터]" displayFolder="" count="0" memberValueDatatype="130" unbalanced="0"/>
    <cacheHierarchy uniqueName="[RAW데이터].[생계수익]" caption="생계수익" attribute="1" defaultMemberUniqueName="[RAW데이터].[생계수익].[All]" allUniqueName="[RAW데이터].[생계수익].[All]" dimensionUniqueName="[RAW데이터]" displayFolder="" count="0" memberValueDatatype="20" unbalanced="0"/>
    <cacheHierarchy uniqueName="[RAW데이터].[만족도]" caption="만족도" attribute="1" defaultMemberUniqueName="[RAW데이터].[만족도].[All]" allUniqueName="[RAW데이터].[만족도].[All]" dimensionUniqueName="[RAW데이터]" displayFolder="" count="0" memberValueDatatype="5" unbalanced="0"/>
    <cacheHierarchy uniqueName="[RAW데이터].[기혼]" caption="기혼" attribute="1" defaultMemberUniqueName="[RAW데이터].[기혼].[All]" allUniqueName="[RAW데이터].[기혼].[All]" dimensionUniqueName="[RAW데이터]" displayFolder="" count="0" memberValueDatatype="130" unbalanced="0"/>
    <cacheHierarchy uniqueName="[RAW데이터].[맞벌이여부]" caption="맞벌이여부" attribute="1" defaultMemberUniqueName="[RAW데이터].[맞벌이여부].[All]" allUniqueName="[RAW데이터].[맞벌이여부].[All]" dimensionUniqueName="[RAW데이터]" displayFolder="" count="0" memberValueDatatype="20" unbalanced="0"/>
    <cacheHierarchy uniqueName="[RAW데이터].[자녀수]" caption="자녀수" attribute="1" defaultMemberUniqueName="[RAW데이터].[자녀수].[All]" allUniqueName="[RAW데이터].[자녀수].[All]" dimensionUniqueName="[RAW데이터]" displayFolder="" count="0" memberValueDatatype="20" unbalanced="0"/>
    <cacheHierarchy uniqueName="[RAW데이터].[수입대비 기대수입 비율]" caption="수입대비 기대수입 비율" attribute="1" defaultMemberUniqueName="[RAW데이터].[수입대비 기대수입 비율].[All]" allUniqueName="[RAW데이터].[수입대비 기대수입 비율].[All]" dimensionUniqueName="[RAW데이터]" displayFolder="" count="0" memberValueDatatype="130" unbalanced="0"/>
    <cacheHierarchy uniqueName="[RAW데이터].[수입대비 생계수입 비율]" caption="수입대비 생계수입 비율" attribute="1" defaultMemberUniqueName="[RAW데이터].[수입대비 생계수입 비율].[All]" allUniqueName="[RAW데이터].[수입대비 생계수입 비율].[All]" dimensionUniqueName="[RAW데이터]" displayFolder="" count="0" memberValueDatatype="130" unbalanced="0"/>
    <cacheHierarchy uniqueName="[RAW데이터].[예상정년]" caption="예상정년" attribute="1" defaultMemberUniqueName="[RAW데이터].[예상정년].[All]" allUniqueName="[RAW데이터].[예상정년].[All]" dimensionUniqueName="[RAW데이터]" displayFolder="" count="0" memberValueDatatype="20" unbalanced="0"/>
    <cacheHierarchy uniqueName="[RAW데이터].[분야]" caption="분야" attribute="1" defaultMemberUniqueName="[RAW데이터].[분야].[All]" allUniqueName="[RAW데이터].[분야].[All]" dimensionUniqueName="[RAW데이터]" displayFolder="" count="2" memberValueDatatype="130" unbalanced="0">
      <fieldsUsage count="2">
        <fieldUsage x="-1"/>
        <fieldUsage x="5"/>
      </fieldsUsage>
    </cacheHierarchy>
    <cacheHierarchy uniqueName="[RAW데이터].[진로계획]" caption="진로계획" attribute="1" defaultMemberUniqueName="[RAW데이터].[진로계획].[All]" allUniqueName="[RAW데이터].[진로계획].[All]" dimensionUniqueName="[RAW데이터]" displayFolder="" count="0" memberValueDatatype="130" unbalanced="0"/>
    <cacheHierarchy uniqueName="[RAW데이터].[기업규모2]" caption="기업규모2" attribute="1" defaultMemberUniqueName="[RAW데이터].[기업규모2].[All]" allUniqueName="[RAW데이터].[기업규모2].[All]" dimensionUniqueName="[RAW데이터]" displayFolder="" count="2" memberValueDatatype="130" unbalanced="0"/>
    <cacheHierarchy uniqueName="[Measures].[합계 생계수익]" caption="합계 생계수익" measure="1" displayFolder="" measureGroup="RAW데이터" count="0">
      <extLst>
        <ext xmlns:x15="http://schemas.microsoft.com/office/spreadsheetml/2010/11/main" uri="{B97F6D7D-B522-45F9-BDA1-12C45D357490}">
          <x15:cacheHierarchy aggregatedColumn="7"/>
        </ext>
      </extLst>
    </cacheHierarchy>
    <cacheHierarchy uniqueName="[Measures].[합계 만족도]" caption="합계 만족도" measure="1" displayFolder="" measureGroup="RAW데이터" count="0">
      <extLst>
        <ext xmlns:x15="http://schemas.microsoft.com/office/spreadsheetml/2010/11/main" uri="{B97F6D7D-B522-45F9-BDA1-12C45D357490}">
          <x15:cacheHierarchy aggregatedColumn="8"/>
        </ext>
      </extLst>
    </cacheHierarchy>
    <cacheHierarchy uniqueName="[Measures].[고유 개수 만족도]" caption="고유 개수 만족도" measure="1" displayFolder="" measureGroup="RAW데이터" count="0">
      <extLst>
        <ext xmlns:x15="http://schemas.microsoft.com/office/spreadsheetml/2010/11/main" uri="{B97F6D7D-B522-45F9-BDA1-12C45D357490}">
          <x15:cacheHierarchy aggregatedColumn="8"/>
        </ext>
      </extLst>
    </cacheHierarchy>
    <cacheHierarchy uniqueName="[Measures].[평균 만족도]" caption="평균 만족도" measure="1" displayFolder="" measureGroup="RAW데이터" count="0" oneField="1">
      <fieldsUsage count="1">
        <fieldUsage x="0"/>
      </fieldsUsage>
      <extLst>
        <ext xmlns:x15="http://schemas.microsoft.com/office/spreadsheetml/2010/11/main" uri="{B97F6D7D-B522-45F9-BDA1-12C45D357490}">
          <x15:cacheHierarchy aggregatedColumn="8"/>
        </ext>
      </extLst>
    </cacheHierarchy>
    <cacheHierarchy uniqueName="[Measures].[분산 만족도]" caption="분산 만족도" measure="1" displayFolder="" measureGroup="RAW데이터" count="0" oneField="1">
      <fieldsUsage count="1">
        <fieldUsage x="1"/>
      </fieldsUsage>
      <extLst>
        <ext xmlns:x15="http://schemas.microsoft.com/office/spreadsheetml/2010/11/main" uri="{B97F6D7D-B522-45F9-BDA1-12C45D357490}">
          <x15:cacheHierarchy aggregatedColumn="8"/>
        </ext>
      </extLst>
    </cacheHierarchy>
    <cacheHierarchy uniqueName="[Measures].[개수 만족도]" caption="개수 만족도" measure="1" displayFolder="" measureGroup="RAW데이터" count="0" oneField="1">
      <fieldsUsage count="1">
        <fieldUsage x="2"/>
      </fieldsUsage>
      <extLst>
        <ext xmlns:x15="http://schemas.microsoft.com/office/spreadsheetml/2010/11/main" uri="{B97F6D7D-B522-45F9-BDA1-12C45D357490}">
          <x15:cacheHierarchy aggregatedColumn="8"/>
        </ext>
      </extLst>
    </cacheHierarchy>
    <cacheHierarchy uniqueName="[Measures].[합계 수익]" caption="합계 수익" measure="1" displayFolder="" measureGroup="RAW데이터" count="0">
      <extLst>
        <ext xmlns:x15="http://schemas.microsoft.com/office/spreadsheetml/2010/11/main" uri="{B97F6D7D-B522-45F9-BDA1-12C45D357490}">
          <x15:cacheHierarchy aggregatedColumn="5"/>
        </ext>
      </extLst>
    </cacheHierarchy>
    <cacheHierarchy uniqueName="[Measures].[평균 수익]" caption="평균 수익" measure="1" displayFolder="" measureGroup="RAW데이터" count="0" oneField="1">
      <fieldsUsage count="1">
        <fieldUsage x="3"/>
      </fieldsUsage>
      <extLst>
        <ext xmlns:x15="http://schemas.microsoft.com/office/spreadsheetml/2010/11/main" uri="{B97F6D7D-B522-45F9-BDA1-12C45D357490}">
          <x15:cacheHierarchy aggregatedColumn="5"/>
        </ext>
      </extLst>
    </cacheHierarchy>
    <cacheHierarchy uniqueName="[Measures].[분산 수익]" caption="분산 수익" measure="1" displayFolder="" measureGroup="RAW데이터" count="0" oneField="1">
      <fieldsUsage count="1">
        <fieldUsage x="4"/>
      </fieldsUsage>
      <extLst>
        <ext xmlns:x15="http://schemas.microsoft.com/office/spreadsheetml/2010/11/main" uri="{B97F6D7D-B522-45F9-BDA1-12C45D357490}">
          <x15:cacheHierarchy aggregatedColumn="5"/>
        </ext>
      </extLst>
    </cacheHierarchy>
    <cacheHierarchy uniqueName="[Measures].[__XL_Count RAW데이터]" caption="__XL_Count RAW데이터" measure="1" displayFolder="" measureGroup="RAW데이터" count="0" hidden="1"/>
    <cacheHierarchy uniqueName="[Measures].[__XL_Count of Models]" caption="__XL_Count of Models" measure="1" displayFolder="" count="0" hidden="1"/>
  </cacheHierarchies>
  <kpis count="0"/>
  <dimensions count="2">
    <dimension measure="1" name="Measures" uniqueName="[Measures]" caption="Measures"/>
    <dimension name="RAW데이터" uniqueName="[RAW데이터]" caption="RAW데이터"/>
  </dimensions>
  <measureGroups count="1">
    <measureGroup name="RAW데이터" caption="RAW데이터"/>
  </measureGroups>
  <maps count="1">
    <map measureGroup="0" dimension="1"/>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3.xml><?xml version="1.0" encoding="utf-8"?>
<pivotCacheDefinition xmlns="http://schemas.openxmlformats.org/spreadsheetml/2006/main" xmlns:r="http://schemas.openxmlformats.org/officeDocument/2006/relationships" saveData="0" refreshedBy="fstory_xnote" refreshedDate="41988.434668634261" backgroundQuery="1" createdVersion="5" refreshedVersion="5" minRefreshableVersion="3" recordCount="0" supportSubquery="1" supportAdvancedDrill="1">
  <cacheSource type="external" connectionId="1"/>
  <cacheFields count="7">
    <cacheField name="[Measures].[평균 만족도]" caption="평균 만족도" numFmtId="0" hierarchy="21" level="32767"/>
    <cacheField name="[Measures].[분산 만족도]" caption="분산 만족도" numFmtId="0" hierarchy="22" level="32767"/>
    <cacheField name="[Measures].[개수 만족도]" caption="개수 만족도" numFmtId="0" hierarchy="23" level="32767"/>
    <cacheField name="[Measures].[평균 수익]" caption="평균 수익" numFmtId="0" hierarchy="25" level="32767"/>
    <cacheField name="[Measures].[분산 수익]" caption="분산 수익" numFmtId="0" hierarchy="26" level="32767"/>
    <cacheField name="[RAW데이터].[기업규모2].[기업규모2]" caption="기업규모2" numFmtId="0" hierarchy="17" level="1">
      <sharedItems count="6">
        <s v="~10명"/>
        <s v="10~50명"/>
        <s v="1000명~"/>
        <s v="300~1000명"/>
        <s v="50~300명"/>
        <s v="독립개발자(프리랜서)"/>
      </sharedItems>
    </cacheField>
    <cacheField name="[RAW데이터].[연령구간].[연령구간]" caption="연령구간" numFmtId="0" hierarchy="1" level="1">
      <sharedItems containsSemiMixedTypes="0" containsString="0" containsNumber="1" containsInteger="1" minValue="15" maxValue="45" count="7">
        <n v="15"/>
        <n v="25"/>
        <n v="30"/>
        <n v="35"/>
        <n v="40"/>
        <n v="20"/>
        <n v="45"/>
      </sharedItems>
      <extLst>
        <ext xmlns:x15="http://schemas.microsoft.com/office/spreadsheetml/2010/11/main" uri="{4F2E5C28-24EA-4eb8-9CBF-B6C8F9C3D259}">
          <x15:cachedUniqueNames>
            <x15:cachedUniqueName index="0" name="[RAW데이터].[연령구간].&amp;[15]"/>
            <x15:cachedUniqueName index="1" name="[RAW데이터].[연령구간].&amp;[25]"/>
            <x15:cachedUniqueName index="2" name="[RAW데이터].[연령구간].&amp;[30]"/>
            <x15:cachedUniqueName index="3" name="[RAW데이터].[연령구간].&amp;[35]"/>
            <x15:cachedUniqueName index="4" name="[RAW데이터].[연령구간].&amp;[40]"/>
            <x15:cachedUniqueName index="5" name="[RAW데이터].[연령구간].&amp;[20]"/>
            <x15:cachedUniqueName index="6" name="[RAW데이터].[연령구간].&amp;[45]"/>
          </x15:cachedUniqueNames>
        </ext>
      </extLst>
    </cacheField>
  </cacheFields>
  <cacheHierarchies count="29">
    <cacheHierarchy uniqueName="[RAW데이터].[실제 나이]" caption="실제 나이" attribute="1" defaultMemberUniqueName="[RAW데이터].[실제 나이].[All]" allUniqueName="[RAW데이터].[실제 나이].[All]" dimensionUniqueName="[RAW데이터]" displayFolder="" count="0" memberValueDatatype="130" unbalanced="0"/>
    <cacheHierarchy uniqueName="[RAW데이터].[연령구간]" caption="연령구간" attribute="1" defaultMemberUniqueName="[RAW데이터].[연령구간].[All]" allUniqueName="[RAW데이터].[연령구간].[All]" dimensionUniqueName="[RAW데이터]" displayFolder="" count="2" memberValueDatatype="20" unbalanced="0">
      <fieldsUsage count="2">
        <fieldUsage x="-1"/>
        <fieldUsage x="6"/>
      </fieldsUsage>
    </cacheHierarchy>
    <cacheHierarchy uniqueName="[RAW데이터].[성별]" caption="성별" attribute="1" defaultMemberUniqueName="[RAW데이터].[성별].[All]" allUniqueName="[RAW데이터].[성별].[All]" dimensionUniqueName="[RAW데이터]" displayFolder="" count="0" memberValueDatatype="130" unbalanced="0"/>
    <cacheHierarchy uniqueName="[RAW데이터].[경력]" caption="경력" attribute="1" defaultMemberUniqueName="[RAW데이터].[경력].[All]" allUniqueName="[RAW데이터].[경력].[All]" dimensionUniqueName="[RAW데이터]" displayFolder="" count="0" memberValueDatatype="20" unbalanced="0"/>
    <cacheHierarchy uniqueName="[RAW데이터].[경력구간]" caption="경력구간" attribute="1" defaultMemberUniqueName="[RAW데이터].[경력구간].[All]" allUniqueName="[RAW데이터].[경력구간].[All]" dimensionUniqueName="[RAW데이터]" displayFolder="" count="0" memberValueDatatype="20" unbalanced="0"/>
    <cacheHierarchy uniqueName="[RAW데이터].[수익]" caption="수익" attribute="1" defaultMemberUniqueName="[RAW데이터].[수익].[All]" allUniqueName="[RAW데이터].[수익].[All]" dimensionUniqueName="[RAW데이터]" displayFolder="" count="0" memberValueDatatype="20" unbalanced="0"/>
    <cacheHierarchy uniqueName="[RAW데이터].[기대수익]" caption="기대수익" attribute="1" defaultMemberUniqueName="[RAW데이터].[기대수익].[All]" allUniqueName="[RAW데이터].[기대수익].[All]" dimensionUniqueName="[RAW데이터]" displayFolder="" count="0" memberValueDatatype="130" unbalanced="0"/>
    <cacheHierarchy uniqueName="[RAW데이터].[생계수익]" caption="생계수익" attribute="1" defaultMemberUniqueName="[RAW데이터].[생계수익].[All]" allUniqueName="[RAW데이터].[생계수익].[All]" dimensionUniqueName="[RAW데이터]" displayFolder="" count="0" memberValueDatatype="20" unbalanced="0"/>
    <cacheHierarchy uniqueName="[RAW데이터].[만족도]" caption="만족도" attribute="1" defaultMemberUniqueName="[RAW데이터].[만족도].[All]" allUniqueName="[RAW데이터].[만족도].[All]" dimensionUniqueName="[RAW데이터]" displayFolder="" count="0" memberValueDatatype="5" unbalanced="0"/>
    <cacheHierarchy uniqueName="[RAW데이터].[기혼]" caption="기혼" attribute="1" defaultMemberUniqueName="[RAW데이터].[기혼].[All]" allUniqueName="[RAW데이터].[기혼].[All]" dimensionUniqueName="[RAW데이터]" displayFolder="" count="0" memberValueDatatype="130" unbalanced="0"/>
    <cacheHierarchy uniqueName="[RAW데이터].[맞벌이여부]" caption="맞벌이여부" attribute="1" defaultMemberUniqueName="[RAW데이터].[맞벌이여부].[All]" allUniqueName="[RAW데이터].[맞벌이여부].[All]" dimensionUniqueName="[RAW데이터]" displayFolder="" count="0" memberValueDatatype="20" unbalanced="0"/>
    <cacheHierarchy uniqueName="[RAW데이터].[자녀수]" caption="자녀수" attribute="1" defaultMemberUniqueName="[RAW데이터].[자녀수].[All]" allUniqueName="[RAW데이터].[자녀수].[All]" dimensionUniqueName="[RAW데이터]" displayFolder="" count="0" memberValueDatatype="20" unbalanced="0"/>
    <cacheHierarchy uniqueName="[RAW데이터].[수입대비 기대수입 비율]" caption="수입대비 기대수입 비율" attribute="1" defaultMemberUniqueName="[RAW데이터].[수입대비 기대수입 비율].[All]" allUniqueName="[RAW데이터].[수입대비 기대수입 비율].[All]" dimensionUniqueName="[RAW데이터]" displayFolder="" count="0" memberValueDatatype="130" unbalanced="0"/>
    <cacheHierarchy uniqueName="[RAW데이터].[수입대비 생계수입 비율]" caption="수입대비 생계수입 비율" attribute="1" defaultMemberUniqueName="[RAW데이터].[수입대비 생계수입 비율].[All]" allUniqueName="[RAW데이터].[수입대비 생계수입 비율].[All]" dimensionUniqueName="[RAW데이터]" displayFolder="" count="0" memberValueDatatype="130" unbalanced="0"/>
    <cacheHierarchy uniqueName="[RAW데이터].[예상정년]" caption="예상정년" attribute="1" defaultMemberUniqueName="[RAW데이터].[예상정년].[All]" allUniqueName="[RAW데이터].[예상정년].[All]" dimensionUniqueName="[RAW데이터]" displayFolder="" count="0" memberValueDatatype="20" unbalanced="0"/>
    <cacheHierarchy uniqueName="[RAW데이터].[분야]" caption="분야" attribute="1" defaultMemberUniqueName="[RAW데이터].[분야].[All]" allUniqueName="[RAW데이터].[분야].[All]" dimensionUniqueName="[RAW데이터]" displayFolder="" count="2" memberValueDatatype="130" unbalanced="0"/>
    <cacheHierarchy uniqueName="[RAW데이터].[진로계획]" caption="진로계획" attribute="1" defaultMemberUniqueName="[RAW데이터].[진로계획].[All]" allUniqueName="[RAW데이터].[진로계획].[All]" dimensionUniqueName="[RAW데이터]" displayFolder="" count="0" memberValueDatatype="130" unbalanced="0"/>
    <cacheHierarchy uniqueName="[RAW데이터].[기업규모2]" caption="기업규모2" attribute="1" defaultMemberUniqueName="[RAW데이터].[기업규모2].[All]" allUniqueName="[RAW데이터].[기업규모2].[All]" dimensionUniqueName="[RAW데이터]" displayFolder="" count="2" memberValueDatatype="130" unbalanced="0">
      <fieldsUsage count="2">
        <fieldUsage x="-1"/>
        <fieldUsage x="5"/>
      </fieldsUsage>
    </cacheHierarchy>
    <cacheHierarchy uniqueName="[Measures].[합계 생계수익]" caption="합계 생계수익" measure="1" displayFolder="" measureGroup="RAW데이터" count="0">
      <extLst>
        <ext xmlns:x15="http://schemas.microsoft.com/office/spreadsheetml/2010/11/main" uri="{B97F6D7D-B522-45F9-BDA1-12C45D357490}">
          <x15:cacheHierarchy aggregatedColumn="7"/>
        </ext>
      </extLst>
    </cacheHierarchy>
    <cacheHierarchy uniqueName="[Measures].[합계 만족도]" caption="합계 만족도" measure="1" displayFolder="" measureGroup="RAW데이터" count="0">
      <extLst>
        <ext xmlns:x15="http://schemas.microsoft.com/office/spreadsheetml/2010/11/main" uri="{B97F6D7D-B522-45F9-BDA1-12C45D357490}">
          <x15:cacheHierarchy aggregatedColumn="8"/>
        </ext>
      </extLst>
    </cacheHierarchy>
    <cacheHierarchy uniqueName="[Measures].[고유 개수 만족도]" caption="고유 개수 만족도" measure="1" displayFolder="" measureGroup="RAW데이터" count="0">
      <extLst>
        <ext xmlns:x15="http://schemas.microsoft.com/office/spreadsheetml/2010/11/main" uri="{B97F6D7D-B522-45F9-BDA1-12C45D357490}">
          <x15:cacheHierarchy aggregatedColumn="8"/>
        </ext>
      </extLst>
    </cacheHierarchy>
    <cacheHierarchy uniqueName="[Measures].[평균 만족도]" caption="평균 만족도" measure="1" displayFolder="" measureGroup="RAW데이터" count="0" oneField="1">
      <fieldsUsage count="1">
        <fieldUsage x="0"/>
      </fieldsUsage>
      <extLst>
        <ext xmlns:x15="http://schemas.microsoft.com/office/spreadsheetml/2010/11/main" uri="{B97F6D7D-B522-45F9-BDA1-12C45D357490}">
          <x15:cacheHierarchy aggregatedColumn="8"/>
        </ext>
      </extLst>
    </cacheHierarchy>
    <cacheHierarchy uniqueName="[Measures].[분산 만족도]" caption="분산 만족도" measure="1" displayFolder="" measureGroup="RAW데이터" count="0" oneField="1">
      <fieldsUsage count="1">
        <fieldUsage x="1"/>
      </fieldsUsage>
      <extLst>
        <ext xmlns:x15="http://schemas.microsoft.com/office/spreadsheetml/2010/11/main" uri="{B97F6D7D-B522-45F9-BDA1-12C45D357490}">
          <x15:cacheHierarchy aggregatedColumn="8"/>
        </ext>
      </extLst>
    </cacheHierarchy>
    <cacheHierarchy uniqueName="[Measures].[개수 만족도]" caption="개수 만족도" measure="1" displayFolder="" measureGroup="RAW데이터" count="0" oneField="1">
      <fieldsUsage count="1">
        <fieldUsage x="2"/>
      </fieldsUsage>
      <extLst>
        <ext xmlns:x15="http://schemas.microsoft.com/office/spreadsheetml/2010/11/main" uri="{B97F6D7D-B522-45F9-BDA1-12C45D357490}">
          <x15:cacheHierarchy aggregatedColumn="8"/>
        </ext>
      </extLst>
    </cacheHierarchy>
    <cacheHierarchy uniqueName="[Measures].[합계 수익]" caption="합계 수익" measure="1" displayFolder="" measureGroup="RAW데이터" count="0">
      <extLst>
        <ext xmlns:x15="http://schemas.microsoft.com/office/spreadsheetml/2010/11/main" uri="{B97F6D7D-B522-45F9-BDA1-12C45D357490}">
          <x15:cacheHierarchy aggregatedColumn="5"/>
        </ext>
      </extLst>
    </cacheHierarchy>
    <cacheHierarchy uniqueName="[Measures].[평균 수익]" caption="평균 수익" measure="1" displayFolder="" measureGroup="RAW데이터" count="0" oneField="1">
      <fieldsUsage count="1">
        <fieldUsage x="3"/>
      </fieldsUsage>
      <extLst>
        <ext xmlns:x15="http://schemas.microsoft.com/office/spreadsheetml/2010/11/main" uri="{B97F6D7D-B522-45F9-BDA1-12C45D357490}">
          <x15:cacheHierarchy aggregatedColumn="5"/>
        </ext>
      </extLst>
    </cacheHierarchy>
    <cacheHierarchy uniqueName="[Measures].[분산 수익]" caption="분산 수익" measure="1" displayFolder="" measureGroup="RAW데이터" count="0" oneField="1">
      <fieldsUsage count="1">
        <fieldUsage x="4"/>
      </fieldsUsage>
      <extLst>
        <ext xmlns:x15="http://schemas.microsoft.com/office/spreadsheetml/2010/11/main" uri="{B97F6D7D-B522-45F9-BDA1-12C45D357490}">
          <x15:cacheHierarchy aggregatedColumn="5"/>
        </ext>
      </extLst>
    </cacheHierarchy>
    <cacheHierarchy uniqueName="[Measures].[__XL_Count RAW데이터]" caption="__XL_Count RAW데이터" measure="1" displayFolder="" measureGroup="RAW데이터" count="0" hidden="1"/>
    <cacheHierarchy uniqueName="[Measures].[__XL_Count of Models]" caption="__XL_Count of Models" measure="1" displayFolder="" count="0" hidden="1"/>
  </cacheHierarchies>
  <kpis count="0"/>
  <dimensions count="2">
    <dimension measure="1" name="Measures" uniqueName="[Measures]" caption="Measures"/>
    <dimension name="RAW데이터" uniqueName="[RAW데이터]" caption="RAW데이터"/>
  </dimensions>
  <measureGroups count="1">
    <measureGroup name="RAW데이터" caption="RAW데이터"/>
  </measureGroups>
  <maps count="1">
    <map measureGroup="0" dimension="1"/>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4.xml><?xml version="1.0" encoding="utf-8"?>
<pivotCacheDefinition xmlns="http://schemas.openxmlformats.org/spreadsheetml/2006/main" xmlns:r="http://schemas.openxmlformats.org/officeDocument/2006/relationships" saveData="0" refreshedBy="fstory_xnote" refreshedDate="41988.562493287034" backgroundQuery="1" createdVersion="5" refreshedVersion="5" minRefreshableVersion="3" recordCount="0" supportSubquery="1" supportAdvancedDrill="1">
  <cacheSource type="external" connectionId="1"/>
  <cacheFields count="8">
    <cacheField name="[RAW데이터].[기업규모2].[기업규모2]" caption="기업규모2" numFmtId="0" hierarchy="17" level="1">
      <sharedItems containsSemiMixedTypes="0" containsNonDate="0" containsString="0"/>
    </cacheField>
    <cacheField name="[RAW데이터].[분야].[분야]" caption="분야" numFmtId="0" hierarchy="15" level="1">
      <sharedItems containsSemiMixedTypes="0" containsNonDate="0" containsString="0"/>
    </cacheField>
    <cacheField name="[RAW데이터].[연령구간].[연령구간]" caption="연령구간" numFmtId="0" hierarchy="1" level="1">
      <sharedItems containsSemiMixedTypes="0" containsString="0" containsNumber="1" containsInteger="1" minValue="15" maxValue="45" count="7">
        <n v="15"/>
        <n v="20"/>
        <n v="25"/>
        <n v="30"/>
        <n v="35"/>
        <n v="40"/>
        <n v="45"/>
      </sharedItems>
      <extLst>
        <ext xmlns:x15="http://schemas.microsoft.com/office/spreadsheetml/2010/11/main" uri="{4F2E5C28-24EA-4eb8-9CBF-B6C8F9C3D259}">
          <x15:cachedUniqueNames>
            <x15:cachedUniqueName index="0" name="[RAW데이터].[연령구간].&amp;[15]"/>
            <x15:cachedUniqueName index="1" name="[RAW데이터].[연령구간].&amp;[20]"/>
            <x15:cachedUniqueName index="2" name="[RAW데이터].[연령구간].&amp;[25]"/>
            <x15:cachedUniqueName index="3" name="[RAW데이터].[연령구간].&amp;[30]"/>
            <x15:cachedUniqueName index="4" name="[RAW데이터].[연령구간].&amp;[35]"/>
            <x15:cachedUniqueName index="5" name="[RAW데이터].[연령구간].&amp;[40]"/>
            <x15:cachedUniqueName index="6" name="[RAW데이터].[연령구간].&amp;[45]"/>
          </x15:cachedUniqueNames>
        </ext>
      </extLst>
    </cacheField>
    <cacheField name="[Measures].[평균 만족도]" caption="평균 만족도" numFmtId="0" hierarchy="21" level="32767"/>
    <cacheField name="[Measures].[분산 만족도]" caption="분산 만족도" numFmtId="0" hierarchy="22" level="32767"/>
    <cacheField name="[Measures].[개수 만족도]" caption="개수 만족도" numFmtId="0" hierarchy="23" level="32767"/>
    <cacheField name="[Measures].[평균 수익]" caption="평균 수익" numFmtId="0" hierarchy="25" level="32767"/>
    <cacheField name="[Measures].[분산 수익]" caption="분산 수익" numFmtId="0" hierarchy="26" level="32767"/>
  </cacheFields>
  <cacheHierarchies count="29">
    <cacheHierarchy uniqueName="[RAW데이터].[실제 나이]" caption="실제 나이" attribute="1" defaultMemberUniqueName="[RAW데이터].[실제 나이].[All]" allUniqueName="[RAW데이터].[실제 나이].[All]" dimensionUniqueName="[RAW데이터]" displayFolder="" count="0" memberValueDatatype="130" unbalanced="0"/>
    <cacheHierarchy uniqueName="[RAW데이터].[연령구간]" caption="연령구간" attribute="1" defaultMemberUniqueName="[RAW데이터].[연령구간].[All]" allUniqueName="[RAW데이터].[연령구간].[All]" dimensionUniqueName="[RAW데이터]" displayFolder="" count="2" memberValueDatatype="20" unbalanced="0">
      <fieldsUsage count="2">
        <fieldUsage x="-1"/>
        <fieldUsage x="2"/>
      </fieldsUsage>
    </cacheHierarchy>
    <cacheHierarchy uniqueName="[RAW데이터].[성별]" caption="성별" attribute="1" defaultMemberUniqueName="[RAW데이터].[성별].[All]" allUniqueName="[RAW데이터].[성별].[All]" dimensionUniqueName="[RAW데이터]" displayFolder="" count="0" memberValueDatatype="130" unbalanced="0"/>
    <cacheHierarchy uniqueName="[RAW데이터].[경력]" caption="경력" attribute="1" defaultMemberUniqueName="[RAW데이터].[경력].[All]" allUniqueName="[RAW데이터].[경력].[All]" dimensionUniqueName="[RAW데이터]" displayFolder="" count="0" memberValueDatatype="20" unbalanced="0"/>
    <cacheHierarchy uniqueName="[RAW데이터].[경력구간]" caption="경력구간" attribute="1" defaultMemberUniqueName="[RAW데이터].[경력구간].[All]" allUniqueName="[RAW데이터].[경력구간].[All]" dimensionUniqueName="[RAW데이터]" displayFolder="" count="0" memberValueDatatype="20" unbalanced="0"/>
    <cacheHierarchy uniqueName="[RAW데이터].[수익]" caption="수익" attribute="1" defaultMemberUniqueName="[RAW데이터].[수익].[All]" allUniqueName="[RAW데이터].[수익].[All]" dimensionUniqueName="[RAW데이터]" displayFolder="" count="0" memberValueDatatype="20" unbalanced="0"/>
    <cacheHierarchy uniqueName="[RAW데이터].[기대수익]" caption="기대수익" attribute="1" defaultMemberUniqueName="[RAW데이터].[기대수익].[All]" allUniqueName="[RAW데이터].[기대수익].[All]" dimensionUniqueName="[RAW데이터]" displayFolder="" count="0" memberValueDatatype="130" unbalanced="0"/>
    <cacheHierarchy uniqueName="[RAW데이터].[생계수익]" caption="생계수익" attribute="1" defaultMemberUniqueName="[RAW데이터].[생계수익].[All]" allUniqueName="[RAW데이터].[생계수익].[All]" dimensionUniqueName="[RAW데이터]" displayFolder="" count="0" memberValueDatatype="20" unbalanced="0"/>
    <cacheHierarchy uniqueName="[RAW데이터].[만족도]" caption="만족도" attribute="1" defaultMemberUniqueName="[RAW데이터].[만족도].[All]" allUniqueName="[RAW데이터].[만족도].[All]" dimensionUniqueName="[RAW데이터]" displayFolder="" count="0" memberValueDatatype="5" unbalanced="0"/>
    <cacheHierarchy uniqueName="[RAW데이터].[기혼]" caption="기혼" attribute="1" defaultMemberUniqueName="[RAW데이터].[기혼].[All]" allUniqueName="[RAW데이터].[기혼].[All]" dimensionUniqueName="[RAW데이터]" displayFolder="" count="0" memberValueDatatype="130" unbalanced="0"/>
    <cacheHierarchy uniqueName="[RAW데이터].[맞벌이여부]" caption="맞벌이여부" attribute="1" defaultMemberUniqueName="[RAW데이터].[맞벌이여부].[All]" allUniqueName="[RAW데이터].[맞벌이여부].[All]" dimensionUniqueName="[RAW데이터]" displayFolder="" count="0" memberValueDatatype="20" unbalanced="0"/>
    <cacheHierarchy uniqueName="[RAW데이터].[자녀수]" caption="자녀수" attribute="1" defaultMemberUniqueName="[RAW데이터].[자녀수].[All]" allUniqueName="[RAW데이터].[자녀수].[All]" dimensionUniqueName="[RAW데이터]" displayFolder="" count="0" memberValueDatatype="20" unbalanced="0"/>
    <cacheHierarchy uniqueName="[RAW데이터].[수입대비 기대수입 비율]" caption="수입대비 기대수입 비율" attribute="1" defaultMemberUniqueName="[RAW데이터].[수입대비 기대수입 비율].[All]" allUniqueName="[RAW데이터].[수입대비 기대수입 비율].[All]" dimensionUniqueName="[RAW데이터]" displayFolder="" count="0" memberValueDatatype="130" unbalanced="0"/>
    <cacheHierarchy uniqueName="[RAW데이터].[수입대비 생계수입 비율]" caption="수입대비 생계수입 비율" attribute="1" defaultMemberUniqueName="[RAW데이터].[수입대비 생계수입 비율].[All]" allUniqueName="[RAW데이터].[수입대비 생계수입 비율].[All]" dimensionUniqueName="[RAW데이터]" displayFolder="" count="0" memberValueDatatype="130" unbalanced="0"/>
    <cacheHierarchy uniqueName="[RAW데이터].[예상정년]" caption="예상정년" attribute="1" defaultMemberUniqueName="[RAW데이터].[예상정년].[All]" allUniqueName="[RAW데이터].[예상정년].[All]" dimensionUniqueName="[RAW데이터]" displayFolder="" count="0" memberValueDatatype="20" unbalanced="0"/>
    <cacheHierarchy uniqueName="[RAW데이터].[분야]" caption="분야" attribute="1" defaultMemberUniqueName="[RAW데이터].[분야].[All]" allUniqueName="[RAW데이터].[분야].[All]" dimensionUniqueName="[RAW데이터]" displayFolder="" count="2" memberValueDatatype="130" unbalanced="0">
      <fieldsUsage count="2">
        <fieldUsage x="-1"/>
        <fieldUsage x="1"/>
      </fieldsUsage>
    </cacheHierarchy>
    <cacheHierarchy uniqueName="[RAW데이터].[진로계획]" caption="진로계획" attribute="1" defaultMemberUniqueName="[RAW데이터].[진로계획].[All]" allUniqueName="[RAW데이터].[진로계획].[All]" dimensionUniqueName="[RAW데이터]" displayFolder="" count="0" memberValueDatatype="130" unbalanced="0"/>
    <cacheHierarchy uniqueName="[RAW데이터].[기업규모2]" caption="기업규모2" attribute="1" defaultMemberUniqueName="[RAW데이터].[기업규모2].[All]" allUniqueName="[RAW데이터].[기업규모2].[All]" dimensionUniqueName="[RAW데이터]" displayFolder="" count="2" memberValueDatatype="130" unbalanced="0">
      <fieldsUsage count="2">
        <fieldUsage x="-1"/>
        <fieldUsage x="0"/>
      </fieldsUsage>
    </cacheHierarchy>
    <cacheHierarchy uniqueName="[Measures].[합계 생계수익]" caption="합계 생계수익" measure="1" displayFolder="" measureGroup="RAW데이터" count="0">
      <extLst>
        <ext xmlns:x15="http://schemas.microsoft.com/office/spreadsheetml/2010/11/main" uri="{B97F6D7D-B522-45F9-BDA1-12C45D357490}">
          <x15:cacheHierarchy aggregatedColumn="7"/>
        </ext>
      </extLst>
    </cacheHierarchy>
    <cacheHierarchy uniqueName="[Measures].[합계 만족도]" caption="합계 만족도" measure="1" displayFolder="" measureGroup="RAW데이터" count="0">
      <extLst>
        <ext xmlns:x15="http://schemas.microsoft.com/office/spreadsheetml/2010/11/main" uri="{B97F6D7D-B522-45F9-BDA1-12C45D357490}">
          <x15:cacheHierarchy aggregatedColumn="8"/>
        </ext>
      </extLst>
    </cacheHierarchy>
    <cacheHierarchy uniqueName="[Measures].[고유 개수 만족도]" caption="고유 개수 만족도" measure="1" displayFolder="" measureGroup="RAW데이터" count="0">
      <extLst>
        <ext xmlns:x15="http://schemas.microsoft.com/office/spreadsheetml/2010/11/main" uri="{B97F6D7D-B522-45F9-BDA1-12C45D357490}">
          <x15:cacheHierarchy aggregatedColumn="8"/>
        </ext>
      </extLst>
    </cacheHierarchy>
    <cacheHierarchy uniqueName="[Measures].[평균 만족도]" caption="평균 만족도" measure="1" displayFolder="" measureGroup="RAW데이터" count="0" oneField="1">
      <fieldsUsage count="1">
        <fieldUsage x="3"/>
      </fieldsUsage>
      <extLst>
        <ext xmlns:x15="http://schemas.microsoft.com/office/spreadsheetml/2010/11/main" uri="{B97F6D7D-B522-45F9-BDA1-12C45D357490}">
          <x15:cacheHierarchy aggregatedColumn="8"/>
        </ext>
      </extLst>
    </cacheHierarchy>
    <cacheHierarchy uniqueName="[Measures].[분산 만족도]" caption="분산 만족도" measure="1" displayFolder="" measureGroup="RAW데이터" count="0" oneField="1">
      <fieldsUsage count="1">
        <fieldUsage x="4"/>
      </fieldsUsage>
      <extLst>
        <ext xmlns:x15="http://schemas.microsoft.com/office/spreadsheetml/2010/11/main" uri="{B97F6D7D-B522-45F9-BDA1-12C45D357490}">
          <x15:cacheHierarchy aggregatedColumn="8"/>
        </ext>
      </extLst>
    </cacheHierarchy>
    <cacheHierarchy uniqueName="[Measures].[개수 만족도]" caption="개수 만족도" measure="1" displayFolder="" measureGroup="RAW데이터" count="0" oneField="1">
      <fieldsUsage count="1">
        <fieldUsage x="5"/>
      </fieldsUsage>
      <extLst>
        <ext xmlns:x15="http://schemas.microsoft.com/office/spreadsheetml/2010/11/main" uri="{B97F6D7D-B522-45F9-BDA1-12C45D357490}">
          <x15:cacheHierarchy aggregatedColumn="8"/>
        </ext>
      </extLst>
    </cacheHierarchy>
    <cacheHierarchy uniqueName="[Measures].[합계 수익]" caption="합계 수익" measure="1" displayFolder="" measureGroup="RAW데이터" count="0">
      <extLst>
        <ext xmlns:x15="http://schemas.microsoft.com/office/spreadsheetml/2010/11/main" uri="{B97F6D7D-B522-45F9-BDA1-12C45D357490}">
          <x15:cacheHierarchy aggregatedColumn="5"/>
        </ext>
      </extLst>
    </cacheHierarchy>
    <cacheHierarchy uniqueName="[Measures].[평균 수익]" caption="평균 수익" measure="1" displayFolder="" measureGroup="RAW데이터" count="0" oneField="1">
      <fieldsUsage count="1">
        <fieldUsage x="6"/>
      </fieldsUsage>
      <extLst>
        <ext xmlns:x15="http://schemas.microsoft.com/office/spreadsheetml/2010/11/main" uri="{B97F6D7D-B522-45F9-BDA1-12C45D357490}">
          <x15:cacheHierarchy aggregatedColumn="5"/>
        </ext>
      </extLst>
    </cacheHierarchy>
    <cacheHierarchy uniqueName="[Measures].[분산 수익]" caption="분산 수익" measure="1" displayFolder="" measureGroup="RAW데이터" count="0" oneField="1">
      <fieldsUsage count="1">
        <fieldUsage x="7"/>
      </fieldsUsage>
      <extLst>
        <ext xmlns:x15="http://schemas.microsoft.com/office/spreadsheetml/2010/11/main" uri="{B97F6D7D-B522-45F9-BDA1-12C45D357490}">
          <x15:cacheHierarchy aggregatedColumn="5"/>
        </ext>
      </extLst>
    </cacheHierarchy>
    <cacheHierarchy uniqueName="[Measures].[__XL_Count RAW데이터]" caption="__XL_Count RAW데이터" measure="1" displayFolder="" measureGroup="RAW데이터" count="0" hidden="1"/>
    <cacheHierarchy uniqueName="[Measures].[__XL_Count of Models]" caption="__XL_Count of Models" measure="1" displayFolder="" count="0" hidden="1"/>
  </cacheHierarchies>
  <kpis count="0"/>
  <dimensions count="2">
    <dimension measure="1" name="Measures" uniqueName="[Measures]" caption="Measures"/>
    <dimension name="RAW데이터" uniqueName="[RAW데이터]" caption="RAW데이터"/>
  </dimensions>
  <measureGroups count="1">
    <measureGroup name="RAW데이터" caption="RAW데이터"/>
  </measureGroups>
  <maps count="1">
    <map measureGroup="0" dimension="1"/>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5.xml><?xml version="1.0" encoding="utf-8"?>
<pivotCacheDefinition xmlns="http://schemas.openxmlformats.org/spreadsheetml/2006/main" xmlns:r="http://schemas.openxmlformats.org/officeDocument/2006/relationships" saveData="0" refreshedBy="fstory_xnote" refreshedDate="41988.563859837966" backgroundQuery="1" createdVersion="5" refreshedVersion="5" minRefreshableVersion="3" recordCount="0" supportSubquery="1" supportAdvancedDrill="1">
  <cacheSource type="external" connectionId="1"/>
  <cacheFields count="8">
    <cacheField name="[RAW데이터].[기업규모2].[기업규모2]" caption="기업규모2" numFmtId="0" hierarchy="17" level="1">
      <sharedItems containsSemiMixedTypes="0" containsNonDate="0" containsString="0"/>
    </cacheField>
    <cacheField name="[RAW데이터].[분야].[분야]" caption="분야" numFmtId="0" hierarchy="15" level="1">
      <sharedItems containsSemiMixedTypes="0" containsNonDate="0" containsString="0"/>
    </cacheField>
    <cacheField name="[Measures].[평균 만족도]" caption="평균 만족도" numFmtId="0" hierarchy="21" level="32767"/>
    <cacheField name="[Measures].[분산 만족도]" caption="분산 만족도" numFmtId="0" hierarchy="22" level="32767"/>
    <cacheField name="[Measures].[개수 만족도]" caption="개수 만족도" numFmtId="0" hierarchy="23" level="32767"/>
    <cacheField name="[Measures].[평균 수익]" caption="평균 수익" numFmtId="0" hierarchy="25" level="32767"/>
    <cacheField name="[Measures].[분산 수익]" caption="분산 수익" numFmtId="0" hierarchy="26" level="32767"/>
    <cacheField name="[RAW데이터].[경력구간].[경력구간]" caption="경력구간" numFmtId="0" hierarchy="4" level="1">
      <sharedItems containsSemiMixedTypes="0" containsString="0" containsNumber="1" containsInteger="1" minValue="3" maxValue="24" count="8">
        <n v="3"/>
        <n v="6"/>
        <n v="9"/>
        <n v="12"/>
        <n v="15"/>
        <n v="18"/>
        <n v="21"/>
        <n v="24"/>
      </sharedItems>
      <extLst>
        <ext xmlns:x15="http://schemas.microsoft.com/office/spreadsheetml/2010/11/main" uri="{4F2E5C28-24EA-4eb8-9CBF-B6C8F9C3D259}">
          <x15:cachedUniqueNames>
            <x15:cachedUniqueName index="0" name="[RAW데이터].[경력구간].&amp;[3]"/>
            <x15:cachedUniqueName index="1" name="[RAW데이터].[경력구간].&amp;[6]"/>
            <x15:cachedUniqueName index="2" name="[RAW데이터].[경력구간].&amp;[9]"/>
            <x15:cachedUniqueName index="3" name="[RAW데이터].[경력구간].&amp;[12]"/>
            <x15:cachedUniqueName index="4" name="[RAW데이터].[경력구간].&amp;[15]"/>
            <x15:cachedUniqueName index="5" name="[RAW데이터].[경력구간].&amp;[18]"/>
            <x15:cachedUniqueName index="6" name="[RAW데이터].[경력구간].&amp;[21]"/>
            <x15:cachedUniqueName index="7" name="[RAW데이터].[경력구간].&amp;[24]"/>
          </x15:cachedUniqueNames>
        </ext>
      </extLst>
    </cacheField>
  </cacheFields>
  <cacheHierarchies count="29">
    <cacheHierarchy uniqueName="[RAW데이터].[실제 나이]" caption="실제 나이" attribute="1" defaultMemberUniqueName="[RAW데이터].[실제 나이].[All]" allUniqueName="[RAW데이터].[실제 나이].[All]" dimensionUniqueName="[RAW데이터]" displayFolder="" count="0" memberValueDatatype="130" unbalanced="0"/>
    <cacheHierarchy uniqueName="[RAW데이터].[연령구간]" caption="연령구간" attribute="1" defaultMemberUniqueName="[RAW데이터].[연령구간].[All]" allUniqueName="[RAW데이터].[연령구간].[All]" dimensionUniqueName="[RAW데이터]" displayFolder="" count="2" memberValueDatatype="20" unbalanced="0"/>
    <cacheHierarchy uniqueName="[RAW데이터].[성별]" caption="성별" attribute="1" defaultMemberUniqueName="[RAW데이터].[성별].[All]" allUniqueName="[RAW데이터].[성별].[All]" dimensionUniqueName="[RAW데이터]" displayFolder="" count="0" memberValueDatatype="130" unbalanced="0"/>
    <cacheHierarchy uniqueName="[RAW데이터].[경력]" caption="경력" attribute="1" defaultMemberUniqueName="[RAW데이터].[경력].[All]" allUniqueName="[RAW데이터].[경력].[All]" dimensionUniqueName="[RAW데이터]" displayFolder="" count="0" memberValueDatatype="20" unbalanced="0"/>
    <cacheHierarchy uniqueName="[RAW데이터].[경력구간]" caption="경력구간" attribute="1" defaultMemberUniqueName="[RAW데이터].[경력구간].[All]" allUniqueName="[RAW데이터].[경력구간].[All]" dimensionUniqueName="[RAW데이터]" displayFolder="" count="2" memberValueDatatype="20" unbalanced="0">
      <fieldsUsage count="2">
        <fieldUsage x="-1"/>
        <fieldUsage x="7"/>
      </fieldsUsage>
    </cacheHierarchy>
    <cacheHierarchy uniqueName="[RAW데이터].[수익]" caption="수익" attribute="1" defaultMemberUniqueName="[RAW데이터].[수익].[All]" allUniqueName="[RAW데이터].[수익].[All]" dimensionUniqueName="[RAW데이터]" displayFolder="" count="0" memberValueDatatype="20" unbalanced="0"/>
    <cacheHierarchy uniqueName="[RAW데이터].[기대수익]" caption="기대수익" attribute="1" defaultMemberUniqueName="[RAW데이터].[기대수익].[All]" allUniqueName="[RAW데이터].[기대수익].[All]" dimensionUniqueName="[RAW데이터]" displayFolder="" count="0" memberValueDatatype="130" unbalanced="0"/>
    <cacheHierarchy uniqueName="[RAW데이터].[생계수익]" caption="생계수익" attribute="1" defaultMemberUniqueName="[RAW데이터].[생계수익].[All]" allUniqueName="[RAW데이터].[생계수익].[All]" dimensionUniqueName="[RAW데이터]" displayFolder="" count="0" memberValueDatatype="20" unbalanced="0"/>
    <cacheHierarchy uniqueName="[RAW데이터].[만족도]" caption="만족도" attribute="1" defaultMemberUniqueName="[RAW데이터].[만족도].[All]" allUniqueName="[RAW데이터].[만족도].[All]" dimensionUniqueName="[RAW데이터]" displayFolder="" count="0" memberValueDatatype="5" unbalanced="0"/>
    <cacheHierarchy uniqueName="[RAW데이터].[기혼]" caption="기혼" attribute="1" defaultMemberUniqueName="[RAW데이터].[기혼].[All]" allUniqueName="[RAW데이터].[기혼].[All]" dimensionUniqueName="[RAW데이터]" displayFolder="" count="0" memberValueDatatype="130" unbalanced="0"/>
    <cacheHierarchy uniqueName="[RAW데이터].[맞벌이여부]" caption="맞벌이여부" attribute="1" defaultMemberUniqueName="[RAW데이터].[맞벌이여부].[All]" allUniqueName="[RAW데이터].[맞벌이여부].[All]" dimensionUniqueName="[RAW데이터]" displayFolder="" count="0" memberValueDatatype="20" unbalanced="0"/>
    <cacheHierarchy uniqueName="[RAW데이터].[자녀수]" caption="자녀수" attribute="1" defaultMemberUniqueName="[RAW데이터].[자녀수].[All]" allUniqueName="[RAW데이터].[자녀수].[All]" dimensionUniqueName="[RAW데이터]" displayFolder="" count="0" memberValueDatatype="20" unbalanced="0"/>
    <cacheHierarchy uniqueName="[RAW데이터].[수입대비 기대수입 비율]" caption="수입대비 기대수입 비율" attribute="1" defaultMemberUniqueName="[RAW데이터].[수입대비 기대수입 비율].[All]" allUniqueName="[RAW데이터].[수입대비 기대수입 비율].[All]" dimensionUniqueName="[RAW데이터]" displayFolder="" count="0" memberValueDatatype="130" unbalanced="0"/>
    <cacheHierarchy uniqueName="[RAW데이터].[수입대비 생계수입 비율]" caption="수입대비 생계수입 비율" attribute="1" defaultMemberUniqueName="[RAW데이터].[수입대비 생계수입 비율].[All]" allUniqueName="[RAW데이터].[수입대비 생계수입 비율].[All]" dimensionUniqueName="[RAW데이터]" displayFolder="" count="0" memberValueDatatype="130" unbalanced="0"/>
    <cacheHierarchy uniqueName="[RAW데이터].[예상정년]" caption="예상정년" attribute="1" defaultMemberUniqueName="[RAW데이터].[예상정년].[All]" allUniqueName="[RAW데이터].[예상정년].[All]" dimensionUniqueName="[RAW데이터]" displayFolder="" count="0" memberValueDatatype="20" unbalanced="0"/>
    <cacheHierarchy uniqueName="[RAW데이터].[분야]" caption="분야" attribute="1" defaultMemberUniqueName="[RAW데이터].[분야].[All]" allUniqueName="[RAW데이터].[분야].[All]" dimensionUniqueName="[RAW데이터]" displayFolder="" count="2" memberValueDatatype="130" unbalanced="0">
      <fieldsUsage count="2">
        <fieldUsage x="-1"/>
        <fieldUsage x="1"/>
      </fieldsUsage>
    </cacheHierarchy>
    <cacheHierarchy uniqueName="[RAW데이터].[진로계획]" caption="진로계획" attribute="1" defaultMemberUniqueName="[RAW데이터].[진로계획].[All]" allUniqueName="[RAW데이터].[진로계획].[All]" dimensionUniqueName="[RAW데이터]" displayFolder="" count="0" memberValueDatatype="130" unbalanced="0"/>
    <cacheHierarchy uniqueName="[RAW데이터].[기업규모2]" caption="기업규모2" attribute="1" defaultMemberUniqueName="[RAW데이터].[기업규모2].[All]" allUniqueName="[RAW데이터].[기업규모2].[All]" dimensionUniqueName="[RAW데이터]" displayFolder="" count="2" memberValueDatatype="130" unbalanced="0">
      <fieldsUsage count="2">
        <fieldUsage x="-1"/>
        <fieldUsage x="0"/>
      </fieldsUsage>
    </cacheHierarchy>
    <cacheHierarchy uniqueName="[Measures].[합계 생계수익]" caption="합계 생계수익" measure="1" displayFolder="" measureGroup="RAW데이터" count="0">
      <extLst>
        <ext xmlns:x15="http://schemas.microsoft.com/office/spreadsheetml/2010/11/main" uri="{B97F6D7D-B522-45F9-BDA1-12C45D357490}">
          <x15:cacheHierarchy aggregatedColumn="7"/>
        </ext>
      </extLst>
    </cacheHierarchy>
    <cacheHierarchy uniqueName="[Measures].[합계 만족도]" caption="합계 만족도" measure="1" displayFolder="" measureGroup="RAW데이터" count="0">
      <extLst>
        <ext xmlns:x15="http://schemas.microsoft.com/office/spreadsheetml/2010/11/main" uri="{B97F6D7D-B522-45F9-BDA1-12C45D357490}">
          <x15:cacheHierarchy aggregatedColumn="8"/>
        </ext>
      </extLst>
    </cacheHierarchy>
    <cacheHierarchy uniqueName="[Measures].[고유 개수 만족도]" caption="고유 개수 만족도" measure="1" displayFolder="" measureGroup="RAW데이터" count="0">
      <extLst>
        <ext xmlns:x15="http://schemas.microsoft.com/office/spreadsheetml/2010/11/main" uri="{B97F6D7D-B522-45F9-BDA1-12C45D357490}">
          <x15:cacheHierarchy aggregatedColumn="8"/>
        </ext>
      </extLst>
    </cacheHierarchy>
    <cacheHierarchy uniqueName="[Measures].[평균 만족도]" caption="평균 만족도" measure="1" displayFolder="" measureGroup="RAW데이터" count="0" oneField="1">
      <fieldsUsage count="1">
        <fieldUsage x="2"/>
      </fieldsUsage>
      <extLst>
        <ext xmlns:x15="http://schemas.microsoft.com/office/spreadsheetml/2010/11/main" uri="{B97F6D7D-B522-45F9-BDA1-12C45D357490}">
          <x15:cacheHierarchy aggregatedColumn="8"/>
        </ext>
      </extLst>
    </cacheHierarchy>
    <cacheHierarchy uniqueName="[Measures].[분산 만족도]" caption="분산 만족도" measure="1" displayFolder="" measureGroup="RAW데이터" count="0" oneField="1">
      <fieldsUsage count="1">
        <fieldUsage x="3"/>
      </fieldsUsage>
      <extLst>
        <ext xmlns:x15="http://schemas.microsoft.com/office/spreadsheetml/2010/11/main" uri="{B97F6D7D-B522-45F9-BDA1-12C45D357490}">
          <x15:cacheHierarchy aggregatedColumn="8"/>
        </ext>
      </extLst>
    </cacheHierarchy>
    <cacheHierarchy uniqueName="[Measures].[개수 만족도]" caption="개수 만족도" measure="1" displayFolder="" measureGroup="RAW데이터" count="0" oneField="1">
      <fieldsUsage count="1">
        <fieldUsage x="4"/>
      </fieldsUsage>
      <extLst>
        <ext xmlns:x15="http://schemas.microsoft.com/office/spreadsheetml/2010/11/main" uri="{B97F6D7D-B522-45F9-BDA1-12C45D357490}">
          <x15:cacheHierarchy aggregatedColumn="8"/>
        </ext>
      </extLst>
    </cacheHierarchy>
    <cacheHierarchy uniqueName="[Measures].[합계 수익]" caption="합계 수익" measure="1" displayFolder="" measureGroup="RAW데이터" count="0">
      <extLst>
        <ext xmlns:x15="http://schemas.microsoft.com/office/spreadsheetml/2010/11/main" uri="{B97F6D7D-B522-45F9-BDA1-12C45D357490}">
          <x15:cacheHierarchy aggregatedColumn="5"/>
        </ext>
      </extLst>
    </cacheHierarchy>
    <cacheHierarchy uniqueName="[Measures].[평균 수익]" caption="평균 수익" measure="1" displayFolder="" measureGroup="RAW데이터" count="0" oneField="1">
      <fieldsUsage count="1">
        <fieldUsage x="5"/>
      </fieldsUsage>
      <extLst>
        <ext xmlns:x15="http://schemas.microsoft.com/office/spreadsheetml/2010/11/main" uri="{B97F6D7D-B522-45F9-BDA1-12C45D357490}">
          <x15:cacheHierarchy aggregatedColumn="5"/>
        </ext>
      </extLst>
    </cacheHierarchy>
    <cacheHierarchy uniqueName="[Measures].[분산 수익]" caption="분산 수익" measure="1" displayFolder="" measureGroup="RAW데이터" count="0" oneField="1">
      <fieldsUsage count="1">
        <fieldUsage x="6"/>
      </fieldsUsage>
      <extLst>
        <ext xmlns:x15="http://schemas.microsoft.com/office/spreadsheetml/2010/11/main" uri="{B97F6D7D-B522-45F9-BDA1-12C45D357490}">
          <x15:cacheHierarchy aggregatedColumn="5"/>
        </ext>
      </extLst>
    </cacheHierarchy>
    <cacheHierarchy uniqueName="[Measures].[__XL_Count RAW데이터]" caption="__XL_Count RAW데이터" measure="1" displayFolder="" measureGroup="RAW데이터" count="0" hidden="1"/>
    <cacheHierarchy uniqueName="[Measures].[__XL_Count of Models]" caption="__XL_Count of Models" measure="1" displayFolder="" count="0" hidden="1"/>
  </cacheHierarchies>
  <kpis count="0"/>
  <dimensions count="2">
    <dimension measure="1" name="Measures" uniqueName="[Measures]" caption="Measures"/>
    <dimension name="RAW데이터" uniqueName="[RAW데이터]" caption="RAW데이터"/>
  </dimensions>
  <measureGroups count="1">
    <measureGroup name="RAW데이터" caption="RAW데이터"/>
  </measureGroups>
  <maps count="1">
    <map measureGroup="0" dimension="1"/>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6.xml><?xml version="1.0" encoding="utf-8"?>
<pivotCacheDefinition xmlns="http://schemas.openxmlformats.org/spreadsheetml/2006/main" xmlns:r="http://schemas.openxmlformats.org/officeDocument/2006/relationships" saveData="0" refreshedBy="fstory_xnote" refreshedDate="41988.585806249997" backgroundQuery="1" createdVersion="5" refreshedVersion="5" minRefreshableVersion="3" recordCount="0" supportSubquery="1" supportAdvancedDrill="1">
  <cacheSource type="external" connectionId="1"/>
  <cacheFields count="7">
    <cacheField name="[Measures].[평균 만족도]" caption="평균 만족도" numFmtId="0" hierarchy="21" level="32767"/>
    <cacheField name="[Measures].[분산 만족도]" caption="분산 만족도" numFmtId="0" hierarchy="22" level="32767"/>
    <cacheField name="[Measures].[개수 만족도]" caption="개수 만족도" numFmtId="0" hierarchy="23" level="32767"/>
    <cacheField name="[Measures].[평균 수익]" caption="평균 수익" numFmtId="0" hierarchy="25" level="32767"/>
    <cacheField name="[Measures].[분산 수익]" caption="분산 수익" numFmtId="0" hierarchy="26" level="32767"/>
    <cacheField name="[RAW데이터].[기업규모2].[기업규모2]" caption="기업규모2" numFmtId="0" hierarchy="17" level="1">
      <sharedItems count="6">
        <s v="~10명"/>
        <s v="10~50명"/>
        <s v="1000명~"/>
        <s v="300~1000명"/>
        <s v="50~300명"/>
        <s v="독립개발자(프리랜서)"/>
      </sharedItems>
    </cacheField>
    <cacheField name="[RAW데이터].[분야].[분야]" caption="분야" numFmtId="0" hierarchy="15" level="1">
      <sharedItems containsSemiMixedTypes="0" containsNonDate="0" containsString="0"/>
    </cacheField>
  </cacheFields>
  <cacheHierarchies count="29">
    <cacheHierarchy uniqueName="[RAW데이터].[실제 나이]" caption="실제 나이" attribute="1" defaultMemberUniqueName="[RAW데이터].[실제 나이].[All]" allUniqueName="[RAW데이터].[실제 나이].[All]" dimensionUniqueName="[RAW데이터]" displayFolder="" count="0" memberValueDatatype="130" unbalanced="0"/>
    <cacheHierarchy uniqueName="[RAW데이터].[연령구간]" caption="연령구간" attribute="1" defaultMemberUniqueName="[RAW데이터].[연령구간].[All]" allUniqueName="[RAW데이터].[연령구간].[All]" dimensionUniqueName="[RAW데이터]" displayFolder="" count="2" memberValueDatatype="20" unbalanced="0"/>
    <cacheHierarchy uniqueName="[RAW데이터].[성별]" caption="성별" attribute="1" defaultMemberUniqueName="[RAW데이터].[성별].[All]" allUniqueName="[RAW데이터].[성별].[All]" dimensionUniqueName="[RAW데이터]" displayFolder="" count="0" memberValueDatatype="130" unbalanced="0"/>
    <cacheHierarchy uniqueName="[RAW데이터].[경력]" caption="경력" attribute="1" defaultMemberUniqueName="[RAW데이터].[경력].[All]" allUniqueName="[RAW데이터].[경력].[All]" dimensionUniqueName="[RAW데이터]" displayFolder="" count="0" memberValueDatatype="20" unbalanced="0"/>
    <cacheHierarchy uniqueName="[RAW데이터].[경력구간]" caption="경력구간" attribute="1" defaultMemberUniqueName="[RAW데이터].[경력구간].[All]" allUniqueName="[RAW데이터].[경력구간].[All]" dimensionUniqueName="[RAW데이터]" displayFolder="" count="0" memberValueDatatype="20" unbalanced="0"/>
    <cacheHierarchy uniqueName="[RAW데이터].[수익]" caption="수익" attribute="1" defaultMemberUniqueName="[RAW데이터].[수익].[All]" allUniqueName="[RAW데이터].[수익].[All]" dimensionUniqueName="[RAW데이터]" displayFolder="" count="0" memberValueDatatype="20" unbalanced="0"/>
    <cacheHierarchy uniqueName="[RAW데이터].[기대수익]" caption="기대수익" attribute="1" defaultMemberUniqueName="[RAW데이터].[기대수익].[All]" allUniqueName="[RAW데이터].[기대수익].[All]" dimensionUniqueName="[RAW데이터]" displayFolder="" count="0" memberValueDatatype="130" unbalanced="0"/>
    <cacheHierarchy uniqueName="[RAW데이터].[생계수익]" caption="생계수익" attribute="1" defaultMemberUniqueName="[RAW데이터].[생계수익].[All]" allUniqueName="[RAW데이터].[생계수익].[All]" dimensionUniqueName="[RAW데이터]" displayFolder="" count="0" memberValueDatatype="20" unbalanced="0"/>
    <cacheHierarchy uniqueName="[RAW데이터].[만족도]" caption="만족도" attribute="1" defaultMemberUniqueName="[RAW데이터].[만족도].[All]" allUniqueName="[RAW데이터].[만족도].[All]" dimensionUniqueName="[RAW데이터]" displayFolder="" count="0" memberValueDatatype="5" unbalanced="0"/>
    <cacheHierarchy uniqueName="[RAW데이터].[기혼]" caption="기혼" attribute="1" defaultMemberUniqueName="[RAW데이터].[기혼].[All]" allUniqueName="[RAW데이터].[기혼].[All]" dimensionUniqueName="[RAW데이터]" displayFolder="" count="0" memberValueDatatype="130" unbalanced="0"/>
    <cacheHierarchy uniqueName="[RAW데이터].[맞벌이여부]" caption="맞벌이여부" attribute="1" defaultMemberUniqueName="[RAW데이터].[맞벌이여부].[All]" allUniqueName="[RAW데이터].[맞벌이여부].[All]" dimensionUniqueName="[RAW데이터]" displayFolder="" count="0" memberValueDatatype="20" unbalanced="0"/>
    <cacheHierarchy uniqueName="[RAW데이터].[자녀수]" caption="자녀수" attribute="1" defaultMemberUniqueName="[RAW데이터].[자녀수].[All]" allUniqueName="[RAW데이터].[자녀수].[All]" dimensionUniqueName="[RAW데이터]" displayFolder="" count="0" memberValueDatatype="20" unbalanced="0"/>
    <cacheHierarchy uniqueName="[RAW데이터].[수입대비 기대수입 비율]" caption="수입대비 기대수입 비율" attribute="1" defaultMemberUniqueName="[RAW데이터].[수입대비 기대수입 비율].[All]" allUniqueName="[RAW데이터].[수입대비 기대수입 비율].[All]" dimensionUniqueName="[RAW데이터]" displayFolder="" count="0" memberValueDatatype="130" unbalanced="0"/>
    <cacheHierarchy uniqueName="[RAW데이터].[수입대비 생계수입 비율]" caption="수입대비 생계수입 비율" attribute="1" defaultMemberUniqueName="[RAW데이터].[수입대비 생계수입 비율].[All]" allUniqueName="[RAW데이터].[수입대비 생계수입 비율].[All]" dimensionUniqueName="[RAW데이터]" displayFolder="" count="0" memberValueDatatype="130" unbalanced="0"/>
    <cacheHierarchy uniqueName="[RAW데이터].[예상정년]" caption="예상정년" attribute="1" defaultMemberUniqueName="[RAW데이터].[예상정년].[All]" allUniqueName="[RAW데이터].[예상정년].[All]" dimensionUniqueName="[RAW데이터]" displayFolder="" count="0" memberValueDatatype="20" unbalanced="0"/>
    <cacheHierarchy uniqueName="[RAW데이터].[분야]" caption="분야" attribute="1" defaultMemberUniqueName="[RAW데이터].[분야].[All]" allUniqueName="[RAW데이터].[분야].[All]" dimensionUniqueName="[RAW데이터]" displayFolder="" count="2" memberValueDatatype="130" unbalanced="0">
      <fieldsUsage count="2">
        <fieldUsage x="-1"/>
        <fieldUsage x="6"/>
      </fieldsUsage>
    </cacheHierarchy>
    <cacheHierarchy uniqueName="[RAW데이터].[진로계획]" caption="진로계획" attribute="1" defaultMemberUniqueName="[RAW데이터].[진로계획].[All]" allUniqueName="[RAW데이터].[진로계획].[All]" dimensionUniqueName="[RAW데이터]" displayFolder="" count="0" memberValueDatatype="130" unbalanced="0"/>
    <cacheHierarchy uniqueName="[RAW데이터].[기업규모2]" caption="기업규모2" attribute="1" defaultMemberUniqueName="[RAW데이터].[기업규모2].[All]" allUniqueName="[RAW데이터].[기업규모2].[All]" dimensionUniqueName="[RAW데이터]" displayFolder="" count="2" memberValueDatatype="130" unbalanced="0">
      <fieldsUsage count="2">
        <fieldUsage x="-1"/>
        <fieldUsage x="5"/>
      </fieldsUsage>
    </cacheHierarchy>
    <cacheHierarchy uniqueName="[Measures].[합계 생계수익]" caption="합계 생계수익" measure="1" displayFolder="" measureGroup="RAW데이터" count="0">
      <extLst>
        <ext xmlns:x15="http://schemas.microsoft.com/office/spreadsheetml/2010/11/main" uri="{B97F6D7D-B522-45F9-BDA1-12C45D357490}">
          <x15:cacheHierarchy aggregatedColumn="7"/>
        </ext>
      </extLst>
    </cacheHierarchy>
    <cacheHierarchy uniqueName="[Measures].[합계 만족도]" caption="합계 만족도" measure="1" displayFolder="" measureGroup="RAW데이터" count="0">
      <extLst>
        <ext xmlns:x15="http://schemas.microsoft.com/office/spreadsheetml/2010/11/main" uri="{B97F6D7D-B522-45F9-BDA1-12C45D357490}">
          <x15:cacheHierarchy aggregatedColumn="8"/>
        </ext>
      </extLst>
    </cacheHierarchy>
    <cacheHierarchy uniqueName="[Measures].[고유 개수 만족도]" caption="고유 개수 만족도" measure="1" displayFolder="" measureGroup="RAW데이터" count="0">
      <extLst>
        <ext xmlns:x15="http://schemas.microsoft.com/office/spreadsheetml/2010/11/main" uri="{B97F6D7D-B522-45F9-BDA1-12C45D357490}">
          <x15:cacheHierarchy aggregatedColumn="8"/>
        </ext>
      </extLst>
    </cacheHierarchy>
    <cacheHierarchy uniqueName="[Measures].[평균 만족도]" caption="평균 만족도" measure="1" displayFolder="" measureGroup="RAW데이터" count="0" oneField="1">
      <fieldsUsage count="1">
        <fieldUsage x="0"/>
      </fieldsUsage>
      <extLst>
        <ext xmlns:x15="http://schemas.microsoft.com/office/spreadsheetml/2010/11/main" uri="{B97F6D7D-B522-45F9-BDA1-12C45D357490}">
          <x15:cacheHierarchy aggregatedColumn="8"/>
        </ext>
      </extLst>
    </cacheHierarchy>
    <cacheHierarchy uniqueName="[Measures].[분산 만족도]" caption="분산 만족도" measure="1" displayFolder="" measureGroup="RAW데이터" count="0" oneField="1">
      <fieldsUsage count="1">
        <fieldUsage x="1"/>
      </fieldsUsage>
      <extLst>
        <ext xmlns:x15="http://schemas.microsoft.com/office/spreadsheetml/2010/11/main" uri="{B97F6D7D-B522-45F9-BDA1-12C45D357490}">
          <x15:cacheHierarchy aggregatedColumn="8"/>
        </ext>
      </extLst>
    </cacheHierarchy>
    <cacheHierarchy uniqueName="[Measures].[개수 만족도]" caption="개수 만족도" measure="1" displayFolder="" measureGroup="RAW데이터" count="0" oneField="1">
      <fieldsUsage count="1">
        <fieldUsage x="2"/>
      </fieldsUsage>
      <extLst>
        <ext xmlns:x15="http://schemas.microsoft.com/office/spreadsheetml/2010/11/main" uri="{B97F6D7D-B522-45F9-BDA1-12C45D357490}">
          <x15:cacheHierarchy aggregatedColumn="8"/>
        </ext>
      </extLst>
    </cacheHierarchy>
    <cacheHierarchy uniqueName="[Measures].[합계 수익]" caption="합계 수익" measure="1" displayFolder="" measureGroup="RAW데이터" count="0">
      <extLst>
        <ext xmlns:x15="http://schemas.microsoft.com/office/spreadsheetml/2010/11/main" uri="{B97F6D7D-B522-45F9-BDA1-12C45D357490}">
          <x15:cacheHierarchy aggregatedColumn="5"/>
        </ext>
      </extLst>
    </cacheHierarchy>
    <cacheHierarchy uniqueName="[Measures].[평균 수익]" caption="평균 수익" measure="1" displayFolder="" measureGroup="RAW데이터" count="0" oneField="1">
      <fieldsUsage count="1">
        <fieldUsage x="3"/>
      </fieldsUsage>
      <extLst>
        <ext xmlns:x15="http://schemas.microsoft.com/office/spreadsheetml/2010/11/main" uri="{B97F6D7D-B522-45F9-BDA1-12C45D357490}">
          <x15:cacheHierarchy aggregatedColumn="5"/>
        </ext>
      </extLst>
    </cacheHierarchy>
    <cacheHierarchy uniqueName="[Measures].[분산 수익]" caption="분산 수익" measure="1" displayFolder="" measureGroup="RAW데이터" count="0" oneField="1">
      <fieldsUsage count="1">
        <fieldUsage x="4"/>
      </fieldsUsage>
      <extLst>
        <ext xmlns:x15="http://schemas.microsoft.com/office/spreadsheetml/2010/11/main" uri="{B97F6D7D-B522-45F9-BDA1-12C45D357490}">
          <x15:cacheHierarchy aggregatedColumn="5"/>
        </ext>
      </extLst>
    </cacheHierarchy>
    <cacheHierarchy uniqueName="[Measures].[__XL_Count RAW데이터]" caption="__XL_Count RAW데이터" measure="1" displayFolder="" measureGroup="RAW데이터" count="0" hidden="1"/>
    <cacheHierarchy uniqueName="[Measures].[__XL_Count of Models]" caption="__XL_Count of Models" measure="1" displayFolder="" count="0" hidden="1"/>
  </cacheHierarchies>
  <kpis count="0"/>
  <dimensions count="2">
    <dimension measure="1" name="Measures" uniqueName="[Measures]" caption="Measures"/>
    <dimension name="RAW데이터" uniqueName="[RAW데이터]" caption="RAW데이터"/>
  </dimensions>
  <measureGroups count="1">
    <measureGroup name="RAW데이터" caption="RAW데이터"/>
  </measureGroups>
  <maps count="1">
    <map measureGroup="0" dimension="1"/>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7.xml><?xml version="1.0" encoding="utf-8"?>
<pivotCacheDefinition xmlns="http://schemas.openxmlformats.org/spreadsheetml/2006/main" xmlns:r="http://schemas.openxmlformats.org/officeDocument/2006/relationships" saveData="0" refreshedBy="fstory_xnote" refreshedDate="41988.613814930555" backgroundQuery="1" createdVersion="5" refreshedVersion="5" minRefreshableVersion="3" recordCount="0" supportSubquery="1" supportAdvancedDrill="1">
  <cacheSource type="external" connectionId="1"/>
  <cacheFields count="3">
    <cacheField name="[Measures].[개수 만족도]" caption="개수 만족도" numFmtId="0" hierarchy="23" level="32767"/>
    <cacheField name="[RAW데이터].[분야].[분야]" caption="분야" numFmtId="0" hierarchy="15" level="1">
      <sharedItems count="14">
        <s v="IT서비스(SI및 용역개발)"/>
        <s v="sm"/>
        <s v="UX &amp; Interactive Media Platform 개발"/>
        <s v="게임개발"/>
        <s v="금융"/>
        <s v="다함"/>
        <s v="대학"/>
        <s v="모바일/인터넷의 사용자 서비스"/>
        <s v="위성 영상처리 알고리즘 구현"/>
        <s v="임베디드 (융합) 소프트웨어 개발"/>
        <s v="장비 HMI Program 개발"/>
        <s v="중견 제조업 SM"/>
        <s v="패키지 및 응용 소프트웨어 개발"/>
        <s v="하둡 기반의 데이터분석, ETL 개발"/>
      </sharedItems>
    </cacheField>
    <cacheField name="[RAW데이터].[진로계획].[진로계획]" caption="진로계획" numFmtId="0" hierarchy="16" level="1">
      <sharedItems count="20">
        <s v="[기타]"/>
        <s v="SW 벤처기업 창업"/>
        <s v="강사"/>
        <s v="관리자로 직군 변경"/>
        <s v="급여와 직급을 낮춰서라도 개발 직종 유지"/>
        <s v="단가 낮추어서 프리로계속함"/>
        <s v="모르겠다"/>
        <s v="비슷한 타업종으로 변경(보안)"/>
        <s v="솔루션업체"/>
        <s v="쉬고싶다"/>
        <s v="연구직"/>
        <s v="영업"/>
        <s v="이민"/>
        <s v="인디개발"/>
        <s v="일반 자영업"/>
        <s v="죽을때까지 코딩하는건 무의미"/>
        <s v="직업전환"/>
        <s v="칼퇴가 보장되고 머리안써도 되는곳"/>
        <s v="프리랜서, 개발"/>
        <s v="힘들겠지만 계속 개발자로 살아남기 위한 도전 + 창업"/>
      </sharedItems>
    </cacheField>
  </cacheFields>
  <cacheHierarchies count="29">
    <cacheHierarchy uniqueName="[RAW데이터].[실제 나이]" caption="실제 나이" attribute="1" defaultMemberUniqueName="[RAW데이터].[실제 나이].[All]" allUniqueName="[RAW데이터].[실제 나이].[All]" dimensionUniqueName="[RAW데이터]" displayFolder="" count="0" memberValueDatatype="130" unbalanced="0"/>
    <cacheHierarchy uniqueName="[RAW데이터].[연령구간]" caption="연령구간" attribute="1" defaultMemberUniqueName="[RAW데이터].[연령구간].[All]" allUniqueName="[RAW데이터].[연령구간].[All]" dimensionUniqueName="[RAW데이터]" displayFolder="" count="2" memberValueDatatype="20" unbalanced="0"/>
    <cacheHierarchy uniqueName="[RAW데이터].[성별]" caption="성별" attribute="1" defaultMemberUniqueName="[RAW데이터].[성별].[All]" allUniqueName="[RAW데이터].[성별].[All]" dimensionUniqueName="[RAW데이터]" displayFolder="" count="0" memberValueDatatype="130" unbalanced="0"/>
    <cacheHierarchy uniqueName="[RAW데이터].[경력]" caption="경력" attribute="1" defaultMemberUniqueName="[RAW데이터].[경력].[All]" allUniqueName="[RAW데이터].[경력].[All]" dimensionUniqueName="[RAW데이터]" displayFolder="" count="0" memberValueDatatype="20" unbalanced="0"/>
    <cacheHierarchy uniqueName="[RAW데이터].[경력구간]" caption="경력구간" attribute="1" defaultMemberUniqueName="[RAW데이터].[경력구간].[All]" allUniqueName="[RAW데이터].[경력구간].[All]" dimensionUniqueName="[RAW데이터]" displayFolder="" count="0" memberValueDatatype="20" unbalanced="0"/>
    <cacheHierarchy uniqueName="[RAW데이터].[수익]" caption="수익" attribute="1" defaultMemberUniqueName="[RAW데이터].[수익].[All]" allUniqueName="[RAW데이터].[수익].[All]" dimensionUniqueName="[RAW데이터]" displayFolder="" count="0" memberValueDatatype="20" unbalanced="0"/>
    <cacheHierarchy uniqueName="[RAW데이터].[기대수익]" caption="기대수익" attribute="1" defaultMemberUniqueName="[RAW데이터].[기대수익].[All]" allUniqueName="[RAW데이터].[기대수익].[All]" dimensionUniqueName="[RAW데이터]" displayFolder="" count="0" memberValueDatatype="130" unbalanced="0"/>
    <cacheHierarchy uniqueName="[RAW데이터].[생계수익]" caption="생계수익" attribute="1" defaultMemberUniqueName="[RAW데이터].[생계수익].[All]" allUniqueName="[RAW데이터].[생계수익].[All]" dimensionUniqueName="[RAW데이터]" displayFolder="" count="0" memberValueDatatype="20" unbalanced="0"/>
    <cacheHierarchy uniqueName="[RAW데이터].[만족도]" caption="만족도" attribute="1" defaultMemberUniqueName="[RAW데이터].[만족도].[All]" allUniqueName="[RAW데이터].[만족도].[All]" dimensionUniqueName="[RAW데이터]" displayFolder="" count="0" memberValueDatatype="5" unbalanced="0"/>
    <cacheHierarchy uniqueName="[RAW데이터].[기혼]" caption="기혼" attribute="1" defaultMemberUniqueName="[RAW데이터].[기혼].[All]" allUniqueName="[RAW데이터].[기혼].[All]" dimensionUniqueName="[RAW데이터]" displayFolder="" count="0" memberValueDatatype="130" unbalanced="0"/>
    <cacheHierarchy uniqueName="[RAW데이터].[맞벌이여부]" caption="맞벌이여부" attribute="1" defaultMemberUniqueName="[RAW데이터].[맞벌이여부].[All]" allUniqueName="[RAW데이터].[맞벌이여부].[All]" dimensionUniqueName="[RAW데이터]" displayFolder="" count="0" memberValueDatatype="20" unbalanced="0"/>
    <cacheHierarchy uniqueName="[RAW데이터].[자녀수]" caption="자녀수" attribute="1" defaultMemberUniqueName="[RAW데이터].[자녀수].[All]" allUniqueName="[RAW데이터].[자녀수].[All]" dimensionUniqueName="[RAW데이터]" displayFolder="" count="0" memberValueDatatype="20" unbalanced="0"/>
    <cacheHierarchy uniqueName="[RAW데이터].[수입대비 기대수입 비율]" caption="수입대비 기대수입 비율" attribute="1" defaultMemberUniqueName="[RAW데이터].[수입대비 기대수입 비율].[All]" allUniqueName="[RAW데이터].[수입대비 기대수입 비율].[All]" dimensionUniqueName="[RAW데이터]" displayFolder="" count="0" memberValueDatatype="130" unbalanced="0"/>
    <cacheHierarchy uniqueName="[RAW데이터].[수입대비 생계수입 비율]" caption="수입대비 생계수입 비율" attribute="1" defaultMemberUniqueName="[RAW데이터].[수입대비 생계수입 비율].[All]" allUniqueName="[RAW데이터].[수입대비 생계수입 비율].[All]" dimensionUniqueName="[RAW데이터]" displayFolder="" count="0" memberValueDatatype="130" unbalanced="0"/>
    <cacheHierarchy uniqueName="[RAW데이터].[예상정년]" caption="예상정년" attribute="1" defaultMemberUniqueName="[RAW데이터].[예상정년].[All]" allUniqueName="[RAW데이터].[예상정년].[All]" dimensionUniqueName="[RAW데이터]" displayFolder="" count="0" memberValueDatatype="20" unbalanced="0"/>
    <cacheHierarchy uniqueName="[RAW데이터].[분야]" caption="분야" attribute="1" defaultMemberUniqueName="[RAW데이터].[분야].[All]" allUniqueName="[RAW데이터].[분야].[All]" dimensionUniqueName="[RAW데이터]" displayFolder="" count="2" memberValueDatatype="130" unbalanced="0">
      <fieldsUsage count="2">
        <fieldUsage x="-1"/>
        <fieldUsage x="1"/>
      </fieldsUsage>
    </cacheHierarchy>
    <cacheHierarchy uniqueName="[RAW데이터].[진로계획]" caption="진로계획" attribute="1" defaultMemberUniqueName="[RAW데이터].[진로계획].[All]" allUniqueName="[RAW데이터].[진로계획].[All]" dimensionUniqueName="[RAW데이터]" displayFolder="" count="2" memberValueDatatype="130" unbalanced="0">
      <fieldsUsage count="2">
        <fieldUsage x="-1"/>
        <fieldUsage x="2"/>
      </fieldsUsage>
    </cacheHierarchy>
    <cacheHierarchy uniqueName="[RAW데이터].[기업규모2]" caption="기업규모2" attribute="1" defaultMemberUniqueName="[RAW데이터].[기업규모2].[All]" allUniqueName="[RAW데이터].[기업규모2].[All]" dimensionUniqueName="[RAW데이터]" displayFolder="" count="2" memberValueDatatype="130" unbalanced="0"/>
    <cacheHierarchy uniqueName="[Measures].[합계 생계수익]" caption="합계 생계수익" measure="1" displayFolder="" measureGroup="RAW데이터" count="0">
      <extLst>
        <ext xmlns:x15="http://schemas.microsoft.com/office/spreadsheetml/2010/11/main" uri="{B97F6D7D-B522-45F9-BDA1-12C45D357490}">
          <x15:cacheHierarchy aggregatedColumn="7"/>
        </ext>
      </extLst>
    </cacheHierarchy>
    <cacheHierarchy uniqueName="[Measures].[합계 만족도]" caption="합계 만족도" measure="1" displayFolder="" measureGroup="RAW데이터" count="0">
      <extLst>
        <ext xmlns:x15="http://schemas.microsoft.com/office/spreadsheetml/2010/11/main" uri="{B97F6D7D-B522-45F9-BDA1-12C45D357490}">
          <x15:cacheHierarchy aggregatedColumn="8"/>
        </ext>
      </extLst>
    </cacheHierarchy>
    <cacheHierarchy uniqueName="[Measures].[고유 개수 만족도]" caption="고유 개수 만족도" measure="1" displayFolder="" measureGroup="RAW데이터" count="0">
      <extLst>
        <ext xmlns:x15="http://schemas.microsoft.com/office/spreadsheetml/2010/11/main" uri="{B97F6D7D-B522-45F9-BDA1-12C45D357490}">
          <x15:cacheHierarchy aggregatedColumn="8"/>
        </ext>
      </extLst>
    </cacheHierarchy>
    <cacheHierarchy uniqueName="[Measures].[평균 만족도]" caption="평균 만족도" measure="1" displayFolder="" measureGroup="RAW데이터" count="0">
      <extLst>
        <ext xmlns:x15="http://schemas.microsoft.com/office/spreadsheetml/2010/11/main" uri="{B97F6D7D-B522-45F9-BDA1-12C45D357490}">
          <x15:cacheHierarchy aggregatedColumn="8"/>
        </ext>
      </extLst>
    </cacheHierarchy>
    <cacheHierarchy uniqueName="[Measures].[분산 만족도]" caption="분산 만족도" measure="1" displayFolder="" measureGroup="RAW데이터" count="0">
      <extLst>
        <ext xmlns:x15="http://schemas.microsoft.com/office/spreadsheetml/2010/11/main" uri="{B97F6D7D-B522-45F9-BDA1-12C45D357490}">
          <x15:cacheHierarchy aggregatedColumn="8"/>
        </ext>
      </extLst>
    </cacheHierarchy>
    <cacheHierarchy uniqueName="[Measures].[개수 만족도]" caption="개수 만족도" measure="1" displayFolder="" measureGroup="RAW데이터" count="0" oneField="1">
      <fieldsUsage count="1">
        <fieldUsage x="0"/>
      </fieldsUsage>
      <extLst>
        <ext xmlns:x15="http://schemas.microsoft.com/office/spreadsheetml/2010/11/main" uri="{B97F6D7D-B522-45F9-BDA1-12C45D357490}">
          <x15:cacheHierarchy aggregatedColumn="8"/>
        </ext>
      </extLst>
    </cacheHierarchy>
    <cacheHierarchy uniqueName="[Measures].[합계 수익]" caption="합계 수익" measure="1" displayFolder="" measureGroup="RAW데이터" count="0">
      <extLst>
        <ext xmlns:x15="http://schemas.microsoft.com/office/spreadsheetml/2010/11/main" uri="{B97F6D7D-B522-45F9-BDA1-12C45D357490}">
          <x15:cacheHierarchy aggregatedColumn="5"/>
        </ext>
      </extLst>
    </cacheHierarchy>
    <cacheHierarchy uniqueName="[Measures].[평균 수익]" caption="평균 수익" measure="1" displayFolder="" measureGroup="RAW데이터" count="0">
      <extLst>
        <ext xmlns:x15="http://schemas.microsoft.com/office/spreadsheetml/2010/11/main" uri="{B97F6D7D-B522-45F9-BDA1-12C45D357490}">
          <x15:cacheHierarchy aggregatedColumn="5"/>
        </ext>
      </extLst>
    </cacheHierarchy>
    <cacheHierarchy uniqueName="[Measures].[분산 수익]" caption="분산 수익" measure="1" displayFolder="" measureGroup="RAW데이터" count="0">
      <extLst>
        <ext xmlns:x15="http://schemas.microsoft.com/office/spreadsheetml/2010/11/main" uri="{B97F6D7D-B522-45F9-BDA1-12C45D357490}">
          <x15:cacheHierarchy aggregatedColumn="5"/>
        </ext>
      </extLst>
    </cacheHierarchy>
    <cacheHierarchy uniqueName="[Measures].[__XL_Count RAW데이터]" caption="__XL_Count RAW데이터" measure="1" displayFolder="" measureGroup="RAW데이터" count="0" hidden="1"/>
    <cacheHierarchy uniqueName="[Measures].[__XL_Count of Models]" caption="__XL_Count of Models" measure="1" displayFolder="" count="0" hidden="1"/>
  </cacheHierarchies>
  <kpis count="0"/>
  <dimensions count="2">
    <dimension measure="1" name="Measures" uniqueName="[Measures]" caption="Measures"/>
    <dimension name="RAW데이터" uniqueName="[RAW데이터]" caption="RAW데이터"/>
  </dimensions>
  <measureGroups count="1">
    <measureGroup name="RAW데이터" caption="RAW데이터"/>
  </measureGroups>
  <maps count="1">
    <map measureGroup="0" dimension="1"/>
  </maps>
  <extLst>
    <ext xmlns:x14="http://schemas.microsoft.com/office/spreadsheetml/2009/9/main" uri="{725AE2AE-9491-48be-B2B4-4EB974FC3084}">
      <x14:pivotCacheDefinition supportSubqueryNonVisual="1" supportSubqueryCalcMem="1" supportAddCalcMems="1"/>
    </ext>
  </extLst>
</pivotCacheDefinition>
</file>

<file path=xl/pivotCache/pivotCacheRecords1.xml><?xml version="1.0" encoding="utf-8"?>
<pivotCacheRecords xmlns="http://schemas.openxmlformats.org/spreadsheetml/2006/main" xmlns:r="http://schemas.openxmlformats.org/officeDocument/2006/relationships" count="184">
  <r>
    <s v="35"/>
    <x v="0"/>
    <x v="0"/>
    <n v="5000"/>
    <n v="5000"/>
    <n v="4000"/>
    <n v="3.75"/>
    <s v="기혼"/>
    <x v="0"/>
    <x v="0"/>
    <n v="1"/>
    <n v="0.8"/>
  </r>
  <r>
    <s v="33"/>
    <x v="1"/>
    <x v="0"/>
    <n v="4000"/>
    <n v="6000"/>
    <n v="3000"/>
    <n v="1.25"/>
    <s v="기혼"/>
    <x v="1"/>
    <x v="1"/>
    <n v="1.5"/>
    <n v="0.75"/>
  </r>
  <r>
    <s v="26"/>
    <x v="2"/>
    <x v="0"/>
    <n v="2800"/>
    <n v="4800"/>
    <n v="3000"/>
    <n v="3.75"/>
    <s v="미혼"/>
    <x v="2"/>
    <x v="2"/>
    <n v="1.7142857142857142"/>
    <n v="1.0714285714285714"/>
  </r>
  <r>
    <s v="27"/>
    <x v="2"/>
    <x v="0"/>
    <n v="4500"/>
    <n v="7000"/>
    <n v="3500"/>
    <n v="2.5"/>
    <s v="미혼"/>
    <x v="2"/>
    <x v="2"/>
    <n v="1.5555555555555556"/>
    <n v="0.77777777777777779"/>
  </r>
  <r>
    <s v="42"/>
    <x v="3"/>
    <x v="0"/>
    <n v="6000"/>
    <n v="9000"/>
    <n v="6000"/>
    <n v="2.5"/>
    <s v="기혼"/>
    <x v="0"/>
    <x v="0"/>
    <n v="1.5"/>
    <n v="1"/>
  </r>
  <r>
    <s v="36"/>
    <x v="0"/>
    <x v="0"/>
    <n v="4000"/>
    <n v="6000"/>
    <n v="5000"/>
    <n v="1.25"/>
    <s v="기혼"/>
    <x v="1"/>
    <x v="3"/>
    <n v="1.5"/>
    <n v="1.25"/>
  </r>
  <r>
    <s v="35"/>
    <x v="0"/>
    <x v="0"/>
    <n v="5000"/>
    <n v="4000"/>
    <n v="4000"/>
    <n v="3.75"/>
    <s v="기혼"/>
    <x v="1"/>
    <x v="1"/>
    <n v="0.8"/>
    <n v="0.8"/>
  </r>
  <r>
    <s v="32"/>
    <x v="1"/>
    <x v="0"/>
    <n v="3800"/>
    <n v="10000"/>
    <n v="3000"/>
    <n v="3.75"/>
    <s v="미혼"/>
    <x v="2"/>
    <x v="2"/>
    <n v="2.6315789473684212"/>
    <n v="0.78947368421052633"/>
  </r>
  <r>
    <s v="37"/>
    <x v="0"/>
    <x v="0"/>
    <n v="9000"/>
    <n v="8000"/>
    <n v="5000"/>
    <n v="2.5"/>
    <s v="기혼"/>
    <x v="1"/>
    <x v="0"/>
    <n v="0.88888888888888884"/>
    <n v="0.55555555555555558"/>
  </r>
  <r>
    <s v="30"/>
    <x v="1"/>
    <x v="0"/>
    <n v="3000"/>
    <n v="4500"/>
    <n v="3500"/>
    <n v="1.25"/>
    <s v="미혼"/>
    <x v="2"/>
    <x v="2"/>
    <n v="1.5"/>
    <n v="1.1666666666666667"/>
  </r>
  <r>
    <s v="28"/>
    <x v="2"/>
    <x v="0"/>
    <n v="2000"/>
    <s v="30,00"/>
    <n v="2600"/>
    <n v="1.25"/>
    <s v="미혼"/>
    <x v="2"/>
    <x v="2"/>
    <s v=""/>
    <n v="1.3"/>
  </r>
  <r>
    <s v="26"/>
    <x v="2"/>
    <x v="0"/>
    <n v="3300"/>
    <n v="5000"/>
    <n v="4000"/>
    <n v="1.25"/>
    <s v="미혼"/>
    <x v="2"/>
    <x v="2"/>
    <n v="1.5151515151515151"/>
    <n v="1.2121212121212122"/>
  </r>
  <r>
    <s v="37"/>
    <x v="0"/>
    <x v="0"/>
    <n v="4800"/>
    <n v="7000"/>
    <n v="5000"/>
    <n v="5"/>
    <s v="기혼"/>
    <x v="1"/>
    <x v="1"/>
    <n v="1.4583333333333333"/>
    <n v="1.0416666666666667"/>
  </r>
  <r>
    <s v="30"/>
    <x v="1"/>
    <x v="0"/>
    <n v="3650"/>
    <n v="7000"/>
    <n v="3200"/>
    <n v="1.25"/>
    <s v="미혼"/>
    <x v="2"/>
    <x v="2"/>
    <n v="1.9178082191780821"/>
    <n v="0.87671232876712324"/>
  </r>
  <r>
    <s v="43"/>
    <x v="3"/>
    <x v="0"/>
    <n v="7000"/>
    <n v="6000"/>
    <n v="5000"/>
    <n v="0"/>
    <s v="기혼"/>
    <x v="1"/>
    <x v="0"/>
    <n v="0.8571428571428571"/>
    <n v="0.7142857142857143"/>
  </r>
  <r>
    <s v="26"/>
    <x v="2"/>
    <x v="0"/>
    <n v="2280"/>
    <n v="4300"/>
    <n v="3000"/>
    <n v="0"/>
    <s v="미혼"/>
    <x v="2"/>
    <x v="2"/>
    <n v="1.8859649122807018"/>
    <n v="1.3157894736842106"/>
  </r>
  <r>
    <s v="40"/>
    <x v="3"/>
    <x v="0"/>
    <n v="4400"/>
    <n v="5600"/>
    <n v="3600"/>
    <n v="2.5"/>
    <s v="미혼"/>
    <x v="2"/>
    <x v="2"/>
    <n v="1.2727272727272727"/>
    <n v="0.81818181818181823"/>
  </r>
  <r>
    <s v="27"/>
    <x v="2"/>
    <x v="0"/>
    <n v="2600"/>
    <n v="3600"/>
    <n v="2000"/>
    <n v="2.5"/>
    <s v="미혼"/>
    <x v="2"/>
    <x v="2"/>
    <n v="1.3846153846153846"/>
    <n v="0.76923076923076927"/>
  </r>
  <r>
    <s v="23"/>
    <x v="4"/>
    <x v="0"/>
    <n v="2250"/>
    <n v="2600"/>
    <n v="2200"/>
    <n v="1.25"/>
    <s v="미혼"/>
    <x v="2"/>
    <x v="2"/>
    <n v="1.1555555555555554"/>
    <n v="0.97777777777777775"/>
  </r>
  <r>
    <s v="33"/>
    <x v="1"/>
    <x v="0"/>
    <n v="8000"/>
    <n v="15000"/>
    <n v="4000"/>
    <n v="2.5"/>
    <s v="미혼"/>
    <x v="2"/>
    <x v="2"/>
    <n v="1.875"/>
    <n v="0.5"/>
  </r>
  <r>
    <s v="27"/>
    <x v="2"/>
    <x v="0"/>
    <n v="3000"/>
    <n v="4000"/>
    <n v="2500"/>
    <n v="1.25"/>
    <s v="미혼"/>
    <x v="2"/>
    <x v="2"/>
    <n v="1.3333333333333333"/>
    <n v="0.83333333333333337"/>
  </r>
  <r>
    <s v="28"/>
    <x v="2"/>
    <x v="0"/>
    <n v="400"/>
    <n v="1200"/>
    <n v="720"/>
    <n v="0"/>
    <s v="미혼"/>
    <x v="2"/>
    <x v="2"/>
    <n v="3"/>
    <n v="1.8"/>
  </r>
  <r>
    <s v="41"/>
    <x v="3"/>
    <x v="0"/>
    <n v="9000"/>
    <n v="20000"/>
    <n v="3000"/>
    <n v="3.75"/>
    <s v="미혼"/>
    <x v="2"/>
    <x v="2"/>
    <n v="2.2222222222222223"/>
    <n v="0.33333333333333331"/>
  </r>
  <r>
    <s v="31"/>
    <x v="1"/>
    <x v="0"/>
    <n v="3500"/>
    <n v="4500"/>
    <n v="3000"/>
    <n v="2.5"/>
    <s v="기혼"/>
    <x v="0"/>
    <x v="1"/>
    <n v="1.2857142857142858"/>
    <n v="0.8571428571428571"/>
  </r>
  <r>
    <s v="25"/>
    <x v="2"/>
    <x v="0"/>
    <n v="9000"/>
    <n v="20000"/>
    <n v="6000"/>
    <n v="3.75"/>
    <s v="미혼"/>
    <x v="2"/>
    <x v="2"/>
    <n v="2.2222222222222223"/>
    <n v="0.66666666666666663"/>
  </r>
  <r>
    <s v="36"/>
    <x v="0"/>
    <x v="0"/>
    <n v="3100"/>
    <n v="3600"/>
    <n v="3000"/>
    <n v="2.5"/>
    <s v="미혼"/>
    <x v="2"/>
    <x v="2"/>
    <n v="1.1612903225806452"/>
    <n v="0.967741935483871"/>
  </r>
  <r>
    <s v="40"/>
    <x v="3"/>
    <x v="0"/>
    <n v="8000"/>
    <n v="10000"/>
    <n v="6000"/>
    <n v="0"/>
    <s v="기혼"/>
    <x v="0"/>
    <x v="1"/>
    <n v="1.25"/>
    <n v="0.75"/>
  </r>
  <r>
    <s v="29"/>
    <x v="2"/>
    <x v="0"/>
    <n v="2800"/>
    <n v="3500"/>
    <n v="2800"/>
    <n v="1.25"/>
    <s v="기혼"/>
    <x v="0"/>
    <x v="3"/>
    <n v="1.25"/>
    <n v="1"/>
  </r>
  <r>
    <s v="36"/>
    <x v="0"/>
    <x v="0"/>
    <n v="5000"/>
    <n v="8000"/>
    <n v="3000"/>
    <n v="3.75"/>
    <s v="미혼"/>
    <x v="2"/>
    <x v="2"/>
    <n v="1.6"/>
    <n v="0.6"/>
  </r>
  <r>
    <s v="42"/>
    <x v="3"/>
    <x v="0"/>
    <n v="6000"/>
    <n v="90000"/>
    <n v="5000"/>
    <n v="1.25"/>
    <s v="기혼"/>
    <x v="1"/>
    <x v="1"/>
    <n v="15"/>
    <n v="0.83333333333333337"/>
  </r>
  <r>
    <s v="26"/>
    <x v="2"/>
    <x v="0"/>
    <n v="2000"/>
    <n v="5000"/>
    <n v="3500"/>
    <n v="3.75"/>
    <s v="미혼"/>
    <x v="2"/>
    <x v="2"/>
    <n v="2.5"/>
    <n v="1.75"/>
  </r>
  <r>
    <n v="29"/>
    <x v="2"/>
    <x v="0"/>
    <n v="5250"/>
    <n v="10000"/>
    <n v="4000"/>
    <n v="3.75"/>
    <s v="미혼"/>
    <x v="2"/>
    <x v="2"/>
    <n v="1.9047619047619047"/>
    <n v="0.76190476190476186"/>
  </r>
  <r>
    <s v="37"/>
    <x v="0"/>
    <x v="0"/>
    <n v="4500"/>
    <n v="6000"/>
    <n v="4000"/>
    <n v="2.5"/>
    <s v="기혼"/>
    <x v="1"/>
    <x v="1"/>
    <n v="1.3333333333333333"/>
    <n v="0.88888888888888884"/>
  </r>
  <r>
    <s v="32"/>
    <x v="1"/>
    <x v="0"/>
    <n v="3800"/>
    <n v="4500"/>
    <n v="3600"/>
    <n v="2.5"/>
    <s v="기혼"/>
    <x v="0"/>
    <x v="1"/>
    <n v="1.1842105263157894"/>
    <n v="0.94736842105263153"/>
  </r>
  <r>
    <s v="41"/>
    <x v="3"/>
    <x v="0"/>
    <n v="7000"/>
    <n v="7000"/>
    <n v="6000"/>
    <n v="3.75"/>
    <s v="기혼"/>
    <x v="0"/>
    <x v="1"/>
    <n v="1"/>
    <n v="0.8571428571428571"/>
  </r>
  <r>
    <s v="26"/>
    <x v="2"/>
    <x v="0"/>
    <n v="400"/>
    <n v="600"/>
    <n v="400"/>
    <n v="2.5"/>
    <s v="미혼"/>
    <x v="2"/>
    <x v="2"/>
    <n v="1.5"/>
    <n v="1"/>
  </r>
  <r>
    <s v="27"/>
    <x v="2"/>
    <x v="0"/>
    <n v="3200"/>
    <n v="4500"/>
    <n v="2500"/>
    <n v="5"/>
    <s v="미혼"/>
    <x v="2"/>
    <x v="2"/>
    <n v="1.40625"/>
    <n v="0.78125"/>
  </r>
  <r>
    <s v="35"/>
    <x v="0"/>
    <x v="0"/>
    <n v="5000"/>
    <n v="6500"/>
    <n v="4000"/>
    <n v="2.5"/>
    <s v="미혼"/>
    <x v="2"/>
    <x v="2"/>
    <n v="1.3"/>
    <n v="0.8"/>
  </r>
  <r>
    <s v="38"/>
    <x v="0"/>
    <x v="0"/>
    <n v="4300"/>
    <n v="6800"/>
    <n v="5500"/>
    <n v="3.75"/>
    <s v="기혼"/>
    <x v="0"/>
    <x v="4"/>
    <n v="1.5813953488372092"/>
    <n v="1.2790697674418605"/>
  </r>
  <r>
    <s v="30"/>
    <x v="1"/>
    <x v="0"/>
    <n v="2600"/>
    <n v="3500"/>
    <n v="3000"/>
    <n v="2.5"/>
    <s v="미혼"/>
    <x v="2"/>
    <x v="2"/>
    <n v="1.3461538461538463"/>
    <n v="1.1538461538461537"/>
  </r>
  <r>
    <s v="35"/>
    <x v="0"/>
    <x v="0"/>
    <n v="6000"/>
    <n v="8000"/>
    <n v="4000"/>
    <n v="2.5"/>
    <s v="기혼"/>
    <x v="0"/>
    <x v="0"/>
    <n v="1.3333333333333333"/>
    <n v="0.66666666666666663"/>
  </r>
  <r>
    <s v="35"/>
    <x v="0"/>
    <x v="0"/>
    <n v="6000"/>
    <n v="14000"/>
    <n v="9000"/>
    <n v="2.5"/>
    <s v="미혼"/>
    <x v="2"/>
    <x v="2"/>
    <n v="2.3333333333333335"/>
    <n v="1.5"/>
  </r>
  <r>
    <n v="42"/>
    <x v="3"/>
    <x v="0"/>
    <n v="4000"/>
    <n v="4000"/>
    <n v="4000"/>
    <n v="3.75"/>
    <s v="미혼"/>
    <x v="2"/>
    <x v="2"/>
    <n v="1"/>
    <n v="1"/>
  </r>
  <r>
    <s v="34"/>
    <x v="1"/>
    <x v="0"/>
    <n v="4000"/>
    <n v="6000"/>
    <n v="3500"/>
    <n v="2.5"/>
    <s v="기혼"/>
    <x v="0"/>
    <x v="1"/>
    <n v="1.5"/>
    <n v="0.875"/>
  </r>
  <r>
    <s v="44"/>
    <x v="3"/>
    <x v="0"/>
    <n v="4600"/>
    <n v="6000"/>
    <n v="4500"/>
    <n v="3.75"/>
    <s v="기혼"/>
    <x v="1"/>
    <x v="0"/>
    <n v="1.3043478260869565"/>
    <n v="0.97826086956521741"/>
  </r>
  <r>
    <s v="28"/>
    <x v="2"/>
    <x v="0"/>
    <n v="2800"/>
    <n v="5000"/>
    <n v="3000"/>
    <n v="2.5"/>
    <s v="미혼"/>
    <x v="2"/>
    <x v="2"/>
    <n v="1.7857142857142858"/>
    <n v="1.0714285714285714"/>
  </r>
  <r>
    <s v="27"/>
    <x v="2"/>
    <x v="0"/>
    <n v="2800"/>
    <n v="3500"/>
    <n v="2600"/>
    <n v="3.75"/>
    <s v="미혼"/>
    <x v="2"/>
    <x v="2"/>
    <n v="1.25"/>
    <n v="0.9285714285714286"/>
  </r>
  <r>
    <s v="32"/>
    <x v="1"/>
    <x v="0"/>
    <n v="6000"/>
    <n v="8000"/>
    <n v="4000"/>
    <n v="1.25"/>
    <s v="미혼"/>
    <x v="2"/>
    <x v="2"/>
    <n v="1.3333333333333333"/>
    <n v="0.66666666666666663"/>
  </r>
  <r>
    <s v="35"/>
    <x v="0"/>
    <x v="0"/>
    <n v="5200"/>
    <n v="10000"/>
    <n v="5000"/>
    <n v="1.25"/>
    <s v="미혼"/>
    <x v="2"/>
    <x v="2"/>
    <n v="1.9230769230769231"/>
    <n v="0.96153846153846156"/>
  </r>
  <r>
    <s v="40"/>
    <x v="3"/>
    <x v="0"/>
    <n v="5000"/>
    <n v="12000"/>
    <n v="3000"/>
    <n v="2.5"/>
    <s v="미혼"/>
    <x v="2"/>
    <x v="2"/>
    <n v="2.4"/>
    <n v="0.6"/>
  </r>
  <r>
    <s v="30"/>
    <x v="1"/>
    <x v="0"/>
    <n v="2640"/>
    <n v="5000"/>
    <n v="3000"/>
    <n v="3.75"/>
    <s v="기혼"/>
    <x v="1"/>
    <x v="1"/>
    <n v="1.893939393939394"/>
    <n v="1.1363636363636365"/>
  </r>
  <r>
    <s v="27"/>
    <x v="2"/>
    <x v="0"/>
    <n v="2400"/>
    <n v="2400"/>
    <n v="1200"/>
    <n v="2.5"/>
    <s v="미혼"/>
    <x v="2"/>
    <x v="2"/>
    <n v="1"/>
    <n v="0.5"/>
  </r>
  <r>
    <s v="30"/>
    <x v="1"/>
    <x v="0"/>
    <n v="4800"/>
    <n v="12000"/>
    <n v="2400"/>
    <n v="0"/>
    <s v="미혼"/>
    <x v="2"/>
    <x v="2"/>
    <n v="2.5"/>
    <n v="0.5"/>
  </r>
  <r>
    <s v="18"/>
    <x v="5"/>
    <x v="0"/>
    <n v="1440"/>
    <n v="1680"/>
    <n v="1200"/>
    <n v="1.25"/>
    <s v="미혼"/>
    <x v="2"/>
    <x v="2"/>
    <n v="1.1666666666666667"/>
    <n v="0.83333333333333337"/>
  </r>
  <r>
    <n v="30"/>
    <x v="1"/>
    <x v="0"/>
    <n v="2160"/>
    <n v="3000"/>
    <n v="2400"/>
    <n v="1.25"/>
    <s v="미혼"/>
    <x v="2"/>
    <x v="2"/>
    <n v="1.3888888888888888"/>
    <n v="1.1111111111111112"/>
  </r>
  <r>
    <s v="29"/>
    <x v="2"/>
    <x v="0"/>
    <n v="3600"/>
    <n v="4800"/>
    <n v="2600"/>
    <n v="5"/>
    <s v="미혼"/>
    <x v="2"/>
    <x v="2"/>
    <n v="1.3333333333333333"/>
    <n v="0.72222222222222221"/>
  </r>
  <r>
    <s v="27"/>
    <x v="2"/>
    <x v="1"/>
    <n v="2000"/>
    <n v="4000"/>
    <n v="1800"/>
    <n v="2.5"/>
    <s v="미혼"/>
    <x v="2"/>
    <x v="2"/>
    <n v="2"/>
    <n v="0.9"/>
  </r>
  <r>
    <s v="30"/>
    <x v="1"/>
    <x v="0"/>
    <n v="5000"/>
    <n v="5000"/>
    <n v="5000"/>
    <n v="0"/>
    <s v="미혼"/>
    <x v="2"/>
    <x v="2"/>
    <n v="1"/>
    <n v="1"/>
  </r>
  <r>
    <s v="32"/>
    <x v="1"/>
    <x v="0"/>
    <n v="4300"/>
    <n v="6000"/>
    <n v="4000"/>
    <n v="3.75"/>
    <s v="미혼"/>
    <x v="2"/>
    <x v="2"/>
    <n v="1.3953488372093024"/>
    <n v="0.93023255813953487"/>
  </r>
  <r>
    <s v="39"/>
    <x v="0"/>
    <x v="0"/>
    <n v="6300"/>
    <n v="6000"/>
    <n v="5000"/>
    <n v="3.75"/>
    <s v="기혼"/>
    <x v="0"/>
    <x v="0"/>
    <n v="0.95238095238095233"/>
    <n v="0.79365079365079361"/>
  </r>
  <r>
    <s v="41"/>
    <x v="3"/>
    <x v="0"/>
    <n v="6000"/>
    <n v="8000"/>
    <n v="6000"/>
    <n v="1.25"/>
    <s v="미혼"/>
    <x v="2"/>
    <x v="2"/>
    <n v="1.3333333333333333"/>
    <n v="1"/>
  </r>
  <r>
    <s v="30"/>
    <x v="1"/>
    <x v="1"/>
    <n v="6700"/>
    <n v="9000"/>
    <n v="4500"/>
    <n v="3.75"/>
    <s v="기혼"/>
    <x v="1"/>
    <x v="3"/>
    <n v="1.3432835820895523"/>
    <n v="0.67164179104477617"/>
  </r>
  <r>
    <s v="35"/>
    <x v="0"/>
    <x v="0"/>
    <n v="8000"/>
    <n v="12000"/>
    <n v="5000"/>
    <n v="3.75"/>
    <s v="기혼"/>
    <x v="0"/>
    <x v="1"/>
    <n v="1.5"/>
    <n v="0.625"/>
  </r>
  <r>
    <s v="28"/>
    <x v="2"/>
    <x v="0"/>
    <n v="7250"/>
    <n v="5000"/>
    <n v="3000"/>
    <n v="2.5"/>
    <s v="미혼"/>
    <x v="2"/>
    <x v="2"/>
    <n v="0.68965517241379315"/>
    <n v="0.41379310344827586"/>
  </r>
  <r>
    <s v="29"/>
    <x v="2"/>
    <x v="0"/>
    <n v="3600"/>
    <n v="2500"/>
    <n v="2000"/>
    <n v="3.75"/>
    <s v="미혼"/>
    <x v="2"/>
    <x v="2"/>
    <n v="0.69444444444444442"/>
    <n v="0.55555555555555558"/>
  </r>
  <r>
    <s v="31"/>
    <x v="1"/>
    <x v="1"/>
    <n v="3200"/>
    <n v="5000"/>
    <n v="4000"/>
    <n v="1.25"/>
    <s v="미혼"/>
    <x v="2"/>
    <x v="2"/>
    <n v="1.5625"/>
    <n v="1.25"/>
  </r>
  <r>
    <s v="41"/>
    <x v="3"/>
    <x v="0"/>
    <n v="4500"/>
    <n v="8000"/>
    <n v="5000"/>
    <n v="3.75"/>
    <s v="미혼"/>
    <x v="2"/>
    <x v="2"/>
    <n v="1.7777777777777777"/>
    <n v="1.1111111111111112"/>
  </r>
  <r>
    <s v="33"/>
    <x v="1"/>
    <x v="0"/>
    <n v="3800"/>
    <n v="5000"/>
    <n v="3000"/>
    <n v="2.5"/>
    <s v="기혼"/>
    <x v="1"/>
    <x v="3"/>
    <n v="1.3157894736842106"/>
    <n v="0.78947368421052633"/>
  </r>
  <r>
    <s v="28"/>
    <x v="2"/>
    <x v="0"/>
    <n v="2900"/>
    <n v="4000"/>
    <n v="4000"/>
    <n v="0"/>
    <s v="미혼"/>
    <x v="2"/>
    <x v="2"/>
    <n v="1.3793103448275863"/>
    <n v="1.3793103448275863"/>
  </r>
  <r>
    <s v="42"/>
    <x v="3"/>
    <x v="0"/>
    <n v="8000"/>
    <n v="12000"/>
    <n v="4000"/>
    <n v="3.75"/>
    <s v="기혼"/>
    <x v="0"/>
    <x v="1"/>
    <n v="1.5"/>
    <n v="0.5"/>
  </r>
  <r>
    <s v="35"/>
    <x v="0"/>
    <x v="1"/>
    <n v="100"/>
    <n v="3000"/>
    <n v="1500"/>
    <n v="2.5"/>
    <s v="기혼"/>
    <x v="1"/>
    <x v="3"/>
    <n v="30"/>
    <n v="15"/>
  </r>
  <r>
    <s v="25"/>
    <x v="2"/>
    <x v="0"/>
    <n v="2700"/>
    <n v="6800"/>
    <n v="1800"/>
    <n v="3.75"/>
    <s v="미혼"/>
    <x v="2"/>
    <x v="2"/>
    <n v="2.5185185185185186"/>
    <n v="0.66666666666666663"/>
  </r>
  <r>
    <s v="28"/>
    <x v="2"/>
    <x v="1"/>
    <n v="2400"/>
    <n v="3500"/>
    <n v="2000"/>
    <n v="1.25"/>
    <s v="미혼"/>
    <x v="2"/>
    <x v="2"/>
    <n v="1.4583333333333333"/>
    <n v="0.83333333333333337"/>
  </r>
  <r>
    <s v="27"/>
    <x v="2"/>
    <x v="0"/>
    <n v="2800"/>
    <n v="4000"/>
    <n v="2400"/>
    <n v="5"/>
    <s v="미혼"/>
    <x v="2"/>
    <x v="2"/>
    <n v="1.4285714285714286"/>
    <n v="0.8571428571428571"/>
  </r>
  <r>
    <s v="25"/>
    <x v="2"/>
    <x v="0"/>
    <n v="0"/>
    <n v="3500"/>
    <n v="2800"/>
    <n v="2.5"/>
    <s v="미혼"/>
    <x v="2"/>
    <x v="2"/>
    <s v=""/>
    <s v=""/>
  </r>
  <r>
    <s v="38"/>
    <x v="0"/>
    <x v="0"/>
    <n v="7000"/>
    <n v="8600"/>
    <n v="600"/>
    <n v="2.5"/>
    <s v="미혼"/>
    <x v="2"/>
    <x v="2"/>
    <n v="1.2285714285714286"/>
    <n v="8.5714285714285715E-2"/>
  </r>
  <r>
    <s v="33"/>
    <x v="1"/>
    <x v="0"/>
    <n v="6000"/>
    <n v="8000"/>
    <n v="3000"/>
    <n v="2.5"/>
    <s v="미혼"/>
    <x v="2"/>
    <x v="2"/>
    <n v="1.3333333333333333"/>
    <n v="0.5"/>
  </r>
  <r>
    <s v="38"/>
    <x v="0"/>
    <x v="0"/>
    <n v="5000"/>
    <n v="7000"/>
    <n v="4000"/>
    <n v="2.5"/>
    <s v="기혼"/>
    <x v="0"/>
    <x v="3"/>
    <n v="1.4"/>
    <n v="0.8"/>
  </r>
  <r>
    <s v="34"/>
    <x v="1"/>
    <x v="0"/>
    <n v="6000"/>
    <n v="8000"/>
    <n v="3400"/>
    <n v="2.5"/>
    <s v="미혼"/>
    <x v="2"/>
    <x v="2"/>
    <n v="1.3333333333333333"/>
    <n v="0.56666666666666665"/>
  </r>
  <r>
    <s v="31"/>
    <x v="1"/>
    <x v="0"/>
    <n v="3200"/>
    <n v="5000"/>
    <n v="3000"/>
    <n v="2.5"/>
    <s v="미혼"/>
    <x v="2"/>
    <x v="2"/>
    <n v="1.5625"/>
    <n v="0.9375"/>
  </r>
  <r>
    <s v="34"/>
    <x v="1"/>
    <x v="0"/>
    <n v="5000"/>
    <n v="6000"/>
    <n v="2500"/>
    <n v="3.75"/>
    <s v="미혼"/>
    <x v="2"/>
    <x v="2"/>
    <n v="1.2"/>
    <n v="0.5"/>
  </r>
  <r>
    <s v="31"/>
    <x v="1"/>
    <x v="0"/>
    <n v="3000"/>
    <n v="5800"/>
    <n v="4200"/>
    <n v="0"/>
    <s v="미혼"/>
    <x v="2"/>
    <x v="2"/>
    <n v="1.9333333333333333"/>
    <n v="1.4"/>
  </r>
  <r>
    <n v="39"/>
    <x v="0"/>
    <x v="0"/>
    <n v="6000"/>
    <n v="7500"/>
    <n v="5000"/>
    <n v="1.25"/>
    <s v="기혼"/>
    <x v="0"/>
    <x v="0"/>
    <n v="1.25"/>
    <n v="0.83333333333333337"/>
  </r>
  <r>
    <s v="39"/>
    <x v="0"/>
    <x v="0"/>
    <n v="4800"/>
    <n v="6500"/>
    <n v="3500"/>
    <n v="1.25"/>
    <s v="미혼"/>
    <x v="2"/>
    <x v="2"/>
    <n v="1.3541666666666667"/>
    <n v="0.72916666666666663"/>
  </r>
  <r>
    <s v="29"/>
    <x v="2"/>
    <x v="0"/>
    <n v="4800"/>
    <n v="10000"/>
    <n v="3000"/>
    <n v="2.5"/>
    <s v="기혼"/>
    <x v="1"/>
    <x v="1"/>
    <n v="2.0833333333333335"/>
    <n v="0.625"/>
  </r>
  <r>
    <s v="37"/>
    <x v="0"/>
    <x v="0"/>
    <n v="4500"/>
    <n v="6000"/>
    <n v="3000"/>
    <n v="5"/>
    <s v="미혼"/>
    <x v="2"/>
    <x v="2"/>
    <n v="1.3333333333333333"/>
    <n v="0.66666666666666663"/>
  </r>
  <r>
    <s v="26"/>
    <x v="2"/>
    <x v="0"/>
    <n v="2600"/>
    <n v="6000"/>
    <n v="3200"/>
    <n v="1.25"/>
    <s v="미혼"/>
    <x v="2"/>
    <x v="2"/>
    <n v="2.3076923076923075"/>
    <n v="1.2307692307692308"/>
  </r>
  <r>
    <s v="30"/>
    <x v="1"/>
    <x v="0"/>
    <n v="2300"/>
    <n v="8000"/>
    <n v="3400"/>
    <n v="1.25"/>
    <s v="미혼"/>
    <x v="2"/>
    <x v="2"/>
    <n v="3.4782608695652173"/>
    <n v="1.4782608695652173"/>
  </r>
  <r>
    <s v="36"/>
    <x v="0"/>
    <x v="0"/>
    <n v="11000"/>
    <n v="15000"/>
    <n v="10000"/>
    <n v="3.75"/>
    <s v="기혼"/>
    <x v="0"/>
    <x v="0"/>
    <n v="1.3636363636363635"/>
    <n v="0.90909090909090906"/>
  </r>
  <r>
    <s v="34"/>
    <x v="1"/>
    <x v="0"/>
    <n v="4000"/>
    <n v="5000"/>
    <n v="4000"/>
    <n v="1.25"/>
    <s v="미혼"/>
    <x v="2"/>
    <x v="2"/>
    <n v="1.25"/>
    <n v="1"/>
  </r>
  <r>
    <s v="30"/>
    <x v="1"/>
    <x v="0"/>
    <n v="3200"/>
    <n v="8000"/>
    <n v="5000"/>
    <n v="1.25"/>
    <s v="미혼"/>
    <x v="2"/>
    <x v="2"/>
    <n v="2.5"/>
    <n v="1.5625"/>
  </r>
  <r>
    <s v="28"/>
    <x v="2"/>
    <x v="0"/>
    <n v="2850"/>
    <n v="3500"/>
    <n v="2600"/>
    <n v="5"/>
    <s v="미혼"/>
    <x v="2"/>
    <x v="2"/>
    <n v="1.2280701754385965"/>
    <n v="0.91228070175438591"/>
  </r>
  <r>
    <s v="25"/>
    <x v="2"/>
    <x v="0"/>
    <n v="2000"/>
    <n v="4500"/>
    <n v="3000"/>
    <n v="1.25"/>
    <s v="미혼"/>
    <x v="2"/>
    <x v="2"/>
    <n v="2.25"/>
    <n v="1.5"/>
  </r>
  <r>
    <s v="36"/>
    <x v="0"/>
    <x v="0"/>
    <n v="3000"/>
    <n v="5000"/>
    <n v="4000"/>
    <n v="5"/>
    <s v="미혼"/>
    <x v="2"/>
    <x v="2"/>
    <n v="1.6666666666666667"/>
    <n v="1.3333333333333333"/>
  </r>
  <r>
    <s v="42"/>
    <x v="3"/>
    <x v="0"/>
    <n v="15000"/>
    <n v="10000"/>
    <n v="6000"/>
    <n v="2.5"/>
    <s v="기혼"/>
    <x v="1"/>
    <x v="3"/>
    <n v="0.66666666666666663"/>
    <n v="0.4"/>
  </r>
  <r>
    <s v="34"/>
    <x v="1"/>
    <x v="0"/>
    <n v="5600"/>
    <n v="10000"/>
    <n v="4000"/>
    <n v="3.75"/>
    <s v="기혼"/>
    <x v="0"/>
    <x v="0"/>
    <n v="1.7857142857142858"/>
    <n v="0.7142857142857143"/>
  </r>
  <r>
    <s v="37"/>
    <x v="0"/>
    <x v="0"/>
    <n v="4800"/>
    <n v="20000"/>
    <n v="7000"/>
    <n v="2.5"/>
    <s v="기혼"/>
    <x v="0"/>
    <x v="0"/>
    <n v="4.166666666666667"/>
    <n v="1.4583333333333333"/>
  </r>
  <r>
    <s v="43"/>
    <x v="3"/>
    <x v="0"/>
    <n v="9000"/>
    <n v="15000"/>
    <n v="7000"/>
    <n v="3.75"/>
    <s v="기혼"/>
    <x v="1"/>
    <x v="3"/>
    <n v="1.6666666666666667"/>
    <n v="0.77777777777777779"/>
  </r>
  <r>
    <s v="35"/>
    <x v="0"/>
    <x v="0"/>
    <n v="4400"/>
    <n v="8000"/>
    <n v="3500"/>
    <n v="3.75"/>
    <s v="기혼"/>
    <x v="0"/>
    <x v="1"/>
    <n v="1.8181818181818181"/>
    <n v="0.79545454545454541"/>
  </r>
  <r>
    <s v="32"/>
    <x v="1"/>
    <x v="0"/>
    <n v="3750"/>
    <n v="4000"/>
    <n v="4000"/>
    <n v="3.75"/>
    <s v="미혼"/>
    <x v="2"/>
    <x v="2"/>
    <n v="1.0666666666666667"/>
    <n v="1.0666666666666667"/>
  </r>
  <r>
    <s v="30"/>
    <x v="1"/>
    <x v="0"/>
    <n v="5000"/>
    <n v="4500"/>
    <n v="2400"/>
    <n v="3.75"/>
    <s v="미혼"/>
    <x v="2"/>
    <x v="2"/>
    <n v="0.9"/>
    <n v="0.48"/>
  </r>
  <r>
    <s v="44"/>
    <x v="3"/>
    <x v="0"/>
    <n v="8000"/>
    <n v="10000"/>
    <n v="6000"/>
    <n v="3.75"/>
    <s v="기혼"/>
    <x v="0"/>
    <x v="0"/>
    <n v="1.25"/>
    <n v="0.75"/>
  </r>
  <r>
    <s v="30"/>
    <x v="1"/>
    <x v="0"/>
    <n v="3000"/>
    <n v="10000"/>
    <n v="3500"/>
    <n v="2.5"/>
    <s v="미혼"/>
    <x v="2"/>
    <x v="2"/>
    <n v="3.3333333333333335"/>
    <n v="1.1666666666666667"/>
  </r>
  <r>
    <s v="28"/>
    <x v="2"/>
    <x v="0"/>
    <n v="5000"/>
    <n v="20000"/>
    <n v="3000"/>
    <n v="3.75"/>
    <s v="미혼"/>
    <x v="2"/>
    <x v="2"/>
    <n v="4"/>
    <n v="0.6"/>
  </r>
  <r>
    <s v="32"/>
    <x v="1"/>
    <x v="0"/>
    <n v="3700"/>
    <n v="3000"/>
    <n v="4000"/>
    <n v="0"/>
    <s v="미혼"/>
    <x v="2"/>
    <x v="2"/>
    <n v="0.81081081081081086"/>
    <n v="1.0810810810810811"/>
  </r>
  <r>
    <s v="41"/>
    <x v="3"/>
    <x v="0"/>
    <n v="5700"/>
    <n v="7000"/>
    <n v="5400"/>
    <n v="0"/>
    <s v="기혼"/>
    <x v="0"/>
    <x v="0"/>
    <n v="1.2280701754385965"/>
    <n v="0.94736842105263153"/>
  </r>
  <r>
    <s v="29"/>
    <x v="2"/>
    <x v="0"/>
    <n v="5000"/>
    <n v="4500"/>
    <n v="2400"/>
    <n v="3.75"/>
    <s v="미혼"/>
    <x v="2"/>
    <x v="2"/>
    <n v="0.9"/>
    <n v="0.48"/>
  </r>
  <r>
    <s v="33"/>
    <x v="1"/>
    <x v="0"/>
    <n v="4200"/>
    <n v="6000"/>
    <n v="5000"/>
    <n v="2.5"/>
    <s v="기혼"/>
    <x v="1"/>
    <x v="3"/>
    <n v="1.4285714285714286"/>
    <n v="1.1904761904761905"/>
  </r>
  <r>
    <s v="32"/>
    <x v="1"/>
    <x v="0"/>
    <n v="8000"/>
    <n v="10000"/>
    <n v="5000"/>
    <n v="1.25"/>
    <s v="기혼"/>
    <x v="0"/>
    <x v="0"/>
    <n v="1.25"/>
    <n v="0.625"/>
  </r>
  <r>
    <s v="32"/>
    <x v="1"/>
    <x v="0"/>
    <n v="3000"/>
    <n v="15000"/>
    <n v="5000"/>
    <n v="1.25"/>
    <s v="기혼"/>
    <x v="1"/>
    <x v="3"/>
    <n v="5"/>
    <n v="1.6666666666666667"/>
  </r>
  <r>
    <s v="32"/>
    <x v="1"/>
    <x v="0"/>
    <n v="8000"/>
    <n v="30000"/>
    <n v="5500"/>
    <n v="3.75"/>
    <s v="기혼"/>
    <x v="0"/>
    <x v="0"/>
    <n v="3.75"/>
    <n v="0.6875"/>
  </r>
  <r>
    <s v="28"/>
    <x v="2"/>
    <x v="0"/>
    <n v="3800"/>
    <n v="5200"/>
    <n v="2400"/>
    <n v="1.25"/>
    <s v="미혼"/>
    <x v="2"/>
    <x v="2"/>
    <n v="1.368421052631579"/>
    <n v="0.63157894736842102"/>
  </r>
  <r>
    <s v="36"/>
    <x v="0"/>
    <x v="0"/>
    <n v="4500"/>
    <n v="6000"/>
    <n v="2500"/>
    <n v="3.75"/>
    <s v="미혼"/>
    <x v="2"/>
    <x v="2"/>
    <n v="1.3333333333333333"/>
    <n v="0.55555555555555558"/>
  </r>
  <r>
    <s v="36"/>
    <x v="0"/>
    <x v="0"/>
    <n v="5500"/>
    <n v="10000"/>
    <n v="4000"/>
    <n v="1.25"/>
    <s v="기혼"/>
    <x v="0"/>
    <x v="1"/>
    <n v="1.8181818181818181"/>
    <n v="0.72727272727272729"/>
  </r>
  <r>
    <s v="24"/>
    <x v="4"/>
    <x v="0"/>
    <n v="3000"/>
    <n v="3600"/>
    <n v="1200"/>
    <n v="2.5"/>
    <s v="미혼"/>
    <x v="2"/>
    <x v="2"/>
    <n v="1.2"/>
    <n v="0.4"/>
  </r>
  <r>
    <s v="29"/>
    <x v="2"/>
    <x v="0"/>
    <n v="2500"/>
    <n v="2400"/>
    <n v="2400"/>
    <n v="2.5"/>
    <s v="미혼"/>
    <x v="2"/>
    <x v="2"/>
    <n v="0.96"/>
    <n v="0.96"/>
  </r>
  <r>
    <s v="41"/>
    <x v="3"/>
    <x v="0"/>
    <n v="6000"/>
    <n v="10000"/>
    <n v="6000"/>
    <n v="2.5"/>
    <s v="미혼"/>
    <x v="2"/>
    <x v="2"/>
    <n v="1.6666666666666667"/>
    <n v="1"/>
  </r>
  <r>
    <s v="34"/>
    <x v="1"/>
    <x v="0"/>
    <n v="4100"/>
    <n v="6000"/>
    <n v="4000"/>
    <n v="1.25"/>
    <s v="미혼"/>
    <x v="2"/>
    <x v="2"/>
    <n v="1.4634146341463414"/>
    <n v="0.97560975609756095"/>
  </r>
  <r>
    <s v="32"/>
    <x v="1"/>
    <x v="0"/>
    <n v="3200"/>
    <n v="5000"/>
    <n v="3200"/>
    <n v="2.5"/>
    <s v="미혼"/>
    <x v="2"/>
    <x v="2"/>
    <n v="1.5625"/>
    <n v="1"/>
  </r>
  <r>
    <s v="33"/>
    <x v="1"/>
    <x v="0"/>
    <n v="3800"/>
    <n v="5800"/>
    <n v="2000"/>
    <n v="1.25"/>
    <s v="미혼"/>
    <x v="2"/>
    <x v="2"/>
    <n v="1.5263157894736843"/>
    <n v="0.52631578947368418"/>
  </r>
  <r>
    <s v="34"/>
    <x v="1"/>
    <x v="0"/>
    <n v="7500"/>
    <n v="20000"/>
    <n v="7000"/>
    <n v="5"/>
    <s v="기혼"/>
    <x v="1"/>
    <x v="1"/>
    <n v="2.6666666666666665"/>
    <n v="0.93333333333333335"/>
  </r>
  <r>
    <s v="40"/>
    <x v="3"/>
    <x v="0"/>
    <n v="5000"/>
    <n v="8000"/>
    <n v="6000"/>
    <n v="2.5"/>
    <s v="기혼"/>
    <x v="0"/>
    <x v="0"/>
    <n v="1.6"/>
    <n v="1.2"/>
  </r>
  <r>
    <s v="34"/>
    <x v="1"/>
    <x v="0"/>
    <n v="8000"/>
    <n v="6000"/>
    <n v="4000"/>
    <n v="3.75"/>
    <s v="기혼"/>
    <x v="0"/>
    <x v="0"/>
    <n v="0.75"/>
    <n v="0.5"/>
  </r>
  <r>
    <s v="37"/>
    <x v="0"/>
    <x v="0"/>
    <n v="6500"/>
    <n v="8000"/>
    <n v="5000"/>
    <n v="2.5"/>
    <s v="미혼"/>
    <x v="2"/>
    <x v="2"/>
    <n v="1.2307692307692308"/>
    <n v="0.76923076923076927"/>
  </r>
  <r>
    <s v="37"/>
    <x v="0"/>
    <x v="0"/>
    <n v="6500"/>
    <n v="9000"/>
    <n v="6000"/>
    <n v="2.5"/>
    <s v="미혼"/>
    <x v="2"/>
    <x v="2"/>
    <n v="1.3846153846153846"/>
    <n v="0.92307692307692313"/>
  </r>
  <r>
    <s v="36"/>
    <x v="0"/>
    <x v="0"/>
    <n v="4500"/>
    <n v="20000"/>
    <n v="3000"/>
    <n v="2.5"/>
    <s v="미혼"/>
    <x v="2"/>
    <x v="2"/>
    <n v="4.4444444444444446"/>
    <n v="0.66666666666666663"/>
  </r>
  <r>
    <s v="38"/>
    <x v="0"/>
    <x v="0"/>
    <n v="4500"/>
    <n v="5000"/>
    <n v="4500"/>
    <n v="1.25"/>
    <s v="미혼"/>
    <x v="2"/>
    <x v="2"/>
    <n v="1.1111111111111112"/>
    <n v="1"/>
  </r>
  <r>
    <s v="33"/>
    <x v="1"/>
    <x v="0"/>
    <n v="5500"/>
    <n v="7000"/>
    <n v="1500"/>
    <n v="0"/>
    <s v="미혼"/>
    <x v="2"/>
    <x v="2"/>
    <n v="1.2727272727272727"/>
    <n v="0.27272727272727271"/>
  </r>
  <r>
    <s v="40"/>
    <x v="3"/>
    <x v="0"/>
    <n v="5500"/>
    <n v="7000"/>
    <n v="5000"/>
    <n v="5"/>
    <s v="미혼"/>
    <x v="2"/>
    <x v="2"/>
    <n v="1.2727272727272727"/>
    <n v="0.90909090909090906"/>
  </r>
  <r>
    <s v="32"/>
    <x v="1"/>
    <x v="0"/>
    <n v="2800"/>
    <n v="7000"/>
    <n v="2200"/>
    <n v="2.5"/>
    <s v="미혼"/>
    <x v="2"/>
    <x v="2"/>
    <n v="2.5"/>
    <n v="0.7857142857142857"/>
  </r>
  <r>
    <s v="39"/>
    <x v="0"/>
    <x v="1"/>
    <n v="4500"/>
    <n v="7000"/>
    <n v="2500"/>
    <n v="3.75"/>
    <s v="미혼"/>
    <x v="2"/>
    <x v="2"/>
    <n v="1.5555555555555556"/>
    <n v="0.55555555555555558"/>
  </r>
  <r>
    <s v="37"/>
    <x v="0"/>
    <x v="0"/>
    <n v="4800"/>
    <n v="6000"/>
    <n v="3600"/>
    <n v="1.25"/>
    <s v="기혼"/>
    <x v="1"/>
    <x v="3"/>
    <n v="1.25"/>
    <n v="0.75"/>
  </r>
  <r>
    <s v="30"/>
    <x v="1"/>
    <x v="0"/>
    <n v="5000"/>
    <n v="3000"/>
    <n v="1500"/>
    <n v="3.75"/>
    <s v="미혼"/>
    <x v="2"/>
    <x v="2"/>
    <n v="0.6"/>
    <n v="0.3"/>
  </r>
  <r>
    <s v="24"/>
    <x v="4"/>
    <x v="0"/>
    <n v="4400"/>
    <n v="10000"/>
    <n v="2400"/>
    <n v="5"/>
    <s v="미혼"/>
    <x v="2"/>
    <x v="2"/>
    <n v="2.2727272727272729"/>
    <n v="0.54545454545454541"/>
  </r>
  <r>
    <s v="31"/>
    <x v="1"/>
    <x v="0"/>
    <n v="4000"/>
    <n v="6000"/>
    <n v="2000"/>
    <n v="3.75"/>
    <s v="미혼"/>
    <x v="2"/>
    <x v="2"/>
    <n v="1.5"/>
    <n v="0.5"/>
  </r>
  <r>
    <s v="39"/>
    <x v="0"/>
    <x v="0"/>
    <n v="7500"/>
    <n v="10000"/>
    <n v="5000"/>
    <n v="3.75"/>
    <s v="기혼"/>
    <x v="0"/>
    <x v="3"/>
    <n v="1.3333333333333333"/>
    <n v="0.66666666666666663"/>
  </r>
  <r>
    <s v="26"/>
    <x v="2"/>
    <x v="0"/>
    <n v="3450"/>
    <n v="6000"/>
    <n v="3400"/>
    <n v="3.75"/>
    <s v="미혼"/>
    <x v="2"/>
    <x v="2"/>
    <n v="1.7391304347826086"/>
    <n v="0.98550724637681164"/>
  </r>
  <r>
    <s v="24"/>
    <x v="4"/>
    <x v="0"/>
    <n v="2450"/>
    <n v="6000"/>
    <n v="3000"/>
    <n v="1.25"/>
    <s v="미혼"/>
    <x v="2"/>
    <x v="2"/>
    <n v="2.4489795918367347"/>
    <n v="1.2244897959183674"/>
  </r>
  <r>
    <s v="31"/>
    <x v="1"/>
    <x v="0"/>
    <n v="5000"/>
    <n v="10000"/>
    <n v="7000"/>
    <n v="1.25"/>
    <s v="기혼"/>
    <x v="1"/>
    <x v="3"/>
    <n v="2"/>
    <n v="1.4"/>
  </r>
  <r>
    <n v="35"/>
    <x v="0"/>
    <x v="0"/>
    <n v="6000"/>
    <n v="8000"/>
    <n v="5000"/>
    <n v="5"/>
    <s v="기혼"/>
    <x v="1"/>
    <x v="3"/>
    <n v="1.3333333333333333"/>
    <n v="0.83333333333333337"/>
  </r>
  <r>
    <s v="36"/>
    <x v="0"/>
    <x v="0"/>
    <n v="5000"/>
    <n v="6000"/>
    <n v="5000"/>
    <n v="2.5"/>
    <s v="기혼"/>
    <x v="0"/>
    <x v="0"/>
    <n v="1.2"/>
    <n v="1"/>
  </r>
  <r>
    <s v="34"/>
    <x v="1"/>
    <x v="0"/>
    <n v="5000"/>
    <n v="7000"/>
    <n v="5000"/>
    <n v="0"/>
    <s v="기혼"/>
    <x v="0"/>
    <x v="0"/>
    <n v="1.4"/>
    <n v="1"/>
  </r>
  <r>
    <s v="39"/>
    <x v="0"/>
    <x v="0"/>
    <n v="5300"/>
    <n v="10000"/>
    <n v="8000"/>
    <n v="3.75"/>
    <s v="기혼"/>
    <x v="1"/>
    <x v="4"/>
    <n v="1.8867924528301887"/>
    <n v="1.5094339622641511"/>
  </r>
  <r>
    <s v="28"/>
    <x v="2"/>
    <x v="0"/>
    <n v="2600"/>
    <n v="3200"/>
    <n v="1800"/>
    <n v="1.25"/>
    <s v="미혼"/>
    <x v="2"/>
    <x v="2"/>
    <n v="1.2307692307692308"/>
    <n v="0.69230769230769229"/>
  </r>
  <r>
    <s v="33"/>
    <x v="1"/>
    <x v="0"/>
    <n v="6100"/>
    <n v="8000"/>
    <n v="4000"/>
    <n v="3.75"/>
    <s v="기혼"/>
    <x v="0"/>
    <x v="3"/>
    <n v="1.3114754098360655"/>
    <n v="0.65573770491803274"/>
  </r>
  <r>
    <s v="27"/>
    <x v="2"/>
    <x v="0"/>
    <n v="2600"/>
    <n v="3000"/>
    <n v="3000"/>
    <n v="2.5"/>
    <s v="미혼"/>
    <x v="2"/>
    <x v="2"/>
    <n v="1.1538461538461537"/>
    <n v="1.1538461538461537"/>
  </r>
  <r>
    <s v="33"/>
    <x v="1"/>
    <x v="0"/>
    <n v="5000"/>
    <n v="14000"/>
    <n v="5000"/>
    <n v="3.75"/>
    <s v="미혼"/>
    <x v="2"/>
    <x v="2"/>
    <n v="2.8"/>
    <n v="1"/>
  </r>
  <r>
    <s v="25"/>
    <x v="2"/>
    <x v="0"/>
    <n v="2400"/>
    <n v="3500"/>
    <n v="2000"/>
    <n v="2.5"/>
    <s v="미혼"/>
    <x v="2"/>
    <x v="2"/>
    <n v="1.4583333333333333"/>
    <n v="0.83333333333333337"/>
  </r>
  <r>
    <s v="36"/>
    <x v="0"/>
    <x v="0"/>
    <n v="4640"/>
    <n v="8000"/>
    <n v="5000"/>
    <n v="2.5"/>
    <s v="기혼"/>
    <x v="0"/>
    <x v="0"/>
    <n v="1.7241379310344827"/>
    <n v="1.0775862068965518"/>
  </r>
  <r>
    <s v="27"/>
    <x v="2"/>
    <x v="0"/>
    <n v="2200"/>
    <n v="4500"/>
    <n v="2200"/>
    <n v="1.25"/>
    <s v="미혼"/>
    <x v="2"/>
    <x v="2"/>
    <n v="2.0454545454545454"/>
    <n v="1"/>
  </r>
  <r>
    <s v="27"/>
    <x v="2"/>
    <x v="0"/>
    <n v="2400"/>
    <n v="3500"/>
    <n v="2000"/>
    <n v="3.75"/>
    <s v="미혼"/>
    <x v="2"/>
    <x v="2"/>
    <n v="1.4583333333333333"/>
    <n v="0.83333333333333337"/>
  </r>
  <r>
    <s v="29"/>
    <x v="2"/>
    <x v="0"/>
    <n v="3740"/>
    <n v="8000"/>
    <n v="4000"/>
    <n v="2.5"/>
    <s v="기혼"/>
    <x v="0"/>
    <x v="1"/>
    <n v="2.1390374331550803"/>
    <n v="1.0695187165775402"/>
  </r>
  <r>
    <s v="25"/>
    <x v="2"/>
    <x v="0"/>
    <n v="3100"/>
    <n v="3500"/>
    <n v="2800"/>
    <n v="0"/>
    <s v="미혼"/>
    <x v="2"/>
    <x v="2"/>
    <n v="1.1290322580645162"/>
    <n v="0.90322580645161288"/>
  </r>
  <r>
    <s v="34"/>
    <x v="1"/>
    <x v="0"/>
    <n v="8000"/>
    <n v="10000"/>
    <n v="8000"/>
    <n v="2.5"/>
    <s v="기혼"/>
    <x v="1"/>
    <x v="3"/>
    <n v="1.25"/>
    <n v="1"/>
  </r>
  <r>
    <s v="36"/>
    <x v="0"/>
    <x v="0"/>
    <n v="3000"/>
    <n v="4000"/>
    <n v="2400"/>
    <n v="2.5"/>
    <s v="미혼"/>
    <x v="2"/>
    <x v="2"/>
    <n v="1.3333333333333333"/>
    <n v="0.8"/>
  </r>
  <r>
    <s v="30"/>
    <x v="1"/>
    <x v="0"/>
    <n v="3720"/>
    <n v="4800"/>
    <n v="4000"/>
    <n v="1.25"/>
    <s v="미혼"/>
    <x v="2"/>
    <x v="2"/>
    <n v="1.2903225806451613"/>
    <n v="1.075268817204301"/>
  </r>
  <r>
    <s v="31"/>
    <x v="1"/>
    <x v="1"/>
    <n v="3500"/>
    <n v="4800"/>
    <n v="3200"/>
    <n v="2.5"/>
    <s v="미혼"/>
    <x v="2"/>
    <x v="2"/>
    <n v="1.3714285714285714"/>
    <n v="0.91428571428571426"/>
  </r>
  <r>
    <s v="35"/>
    <x v="0"/>
    <x v="0"/>
    <n v="4850"/>
    <n v="8000"/>
    <n v="4300"/>
    <n v="1.25"/>
    <s v="기혼"/>
    <x v="1"/>
    <x v="3"/>
    <n v="1.6494845360824741"/>
    <n v="0.88659793814432986"/>
  </r>
  <r>
    <s v="37"/>
    <x v="0"/>
    <x v="0"/>
    <n v="5000"/>
    <n v="10000"/>
    <n v="6000"/>
    <n v="2.5"/>
    <s v="기혼"/>
    <x v="0"/>
    <x v="0"/>
    <n v="2"/>
    <n v="1.2"/>
  </r>
  <r>
    <s v="23"/>
    <x v="4"/>
    <x v="0"/>
    <n v="1900"/>
    <n v="3000"/>
    <n v="800"/>
    <n v="0"/>
    <s v="미혼"/>
    <x v="2"/>
    <x v="2"/>
    <n v="1.5789473684210527"/>
    <n v="0.42105263157894735"/>
  </r>
  <r>
    <s v="35"/>
    <x v="0"/>
    <x v="0"/>
    <n v="5000"/>
    <n v="8000"/>
    <n v="5000"/>
    <n v="1.25"/>
    <s v="기혼"/>
    <x v="1"/>
    <x v="0"/>
    <n v="1.6"/>
    <n v="1"/>
  </r>
  <r>
    <s v="31"/>
    <x v="1"/>
    <x v="0"/>
    <n v="3600"/>
    <n v="5000"/>
    <n v="1200"/>
    <n v="1.25"/>
    <s v="미혼"/>
    <x v="2"/>
    <x v="2"/>
    <n v="1.3888888888888888"/>
    <n v="0.33333333333333331"/>
  </r>
  <r>
    <s v="30"/>
    <x v="1"/>
    <x v="0"/>
    <n v="6200"/>
    <n v="8000"/>
    <n v="4500"/>
    <n v="2.5"/>
    <s v="미혼"/>
    <x v="2"/>
    <x v="2"/>
    <n v="1.2903225806451613"/>
    <n v="0.72580645161290325"/>
  </r>
  <r>
    <s v="44"/>
    <x v="3"/>
    <x v="0"/>
    <n v="6000"/>
    <n v="20000"/>
    <n v="5000"/>
    <n v="0"/>
    <s v="기혼"/>
    <x v="0"/>
    <x v="1"/>
    <n v="3.3333333333333335"/>
    <n v="0.83333333333333337"/>
  </r>
  <r>
    <s v="33"/>
    <x v="1"/>
    <x v="0"/>
    <n v="4000"/>
    <n v="10000"/>
    <n v="3000"/>
    <n v="2.5"/>
    <s v="미혼"/>
    <x v="2"/>
    <x v="2"/>
    <n v="2.5"/>
    <n v="0.75"/>
  </r>
  <r>
    <s v="27"/>
    <x v="2"/>
    <x v="1"/>
    <n v="1850"/>
    <n v="4000"/>
    <n v="2500"/>
    <n v="1.25"/>
    <s v="기혼"/>
    <x v="1"/>
    <x v="1"/>
    <n v="2.1621621621621623"/>
    <n v="1.3513513513513513"/>
  </r>
  <r>
    <s v="26"/>
    <x v="2"/>
    <x v="1"/>
    <n v="2400"/>
    <n v="3600"/>
    <n v="2400"/>
    <n v="0"/>
    <s v="미혼"/>
    <x v="2"/>
    <x v="2"/>
    <n v="1.5"/>
    <n v="1"/>
  </r>
  <r>
    <s v="33"/>
    <x v="1"/>
    <x v="0"/>
    <n v="7000"/>
    <n v="8000"/>
    <n v="4000"/>
    <n v="5"/>
    <s v="기혼"/>
    <x v="1"/>
    <x v="3"/>
    <n v="1.1428571428571428"/>
    <n v="0.5714285714285714"/>
  </r>
  <r>
    <s v="34"/>
    <x v="1"/>
    <x v="0"/>
    <n v="3800"/>
    <n v="3000"/>
    <n v="2500"/>
    <n v="3.75"/>
    <s v="미혼"/>
    <x v="2"/>
    <x v="2"/>
    <n v="0.78947368421052633"/>
    <n v="0.65789473684210531"/>
  </r>
  <r>
    <s v="39"/>
    <x v="0"/>
    <x v="0"/>
    <n v="7000"/>
    <n v="8000"/>
    <n v="5000"/>
    <n v="3.75"/>
    <s v="기혼"/>
    <x v="1"/>
    <x v="1"/>
    <n v="1.1428571428571428"/>
    <n v="0.7142857142857143"/>
  </r>
  <r>
    <s v="48"/>
    <x v="6"/>
    <x v="0"/>
    <n v="5760"/>
    <n v="5000"/>
    <n v="4000"/>
    <n v="3.75"/>
    <s v="미혼"/>
    <x v="2"/>
    <x v="2"/>
    <n v="0.86805555555555558"/>
    <n v="0.69444444444444442"/>
  </r>
  <r>
    <s v="34"/>
    <x v="1"/>
    <x v="0"/>
    <n v="0"/>
    <n v="3600"/>
    <n v="2400"/>
    <n v="0"/>
    <s v="기혼"/>
    <x v="0"/>
    <x v="3"/>
    <s v=""/>
    <s v=""/>
  </r>
  <r>
    <s v="34"/>
    <x v="1"/>
    <x v="0"/>
    <n v="4000"/>
    <n v="5000"/>
    <n v="3500"/>
    <n v="2.5"/>
    <s v="미혼"/>
    <x v="2"/>
    <x v="2"/>
    <n v="1.25"/>
    <n v="0.875"/>
  </r>
  <r>
    <s v="38"/>
    <x v="0"/>
    <x v="0"/>
    <n v="5000"/>
    <n v="6000"/>
    <n v="3000"/>
    <n v="0"/>
    <s v="미혼"/>
    <x v="2"/>
    <x v="2"/>
    <n v="1.2"/>
    <n v="0.6"/>
  </r>
  <r>
    <s v="41"/>
    <x v="3"/>
    <x v="0"/>
    <n v="6900"/>
    <n v="4500"/>
    <n v="3000"/>
    <n v="0"/>
    <s v="기혼"/>
    <x v="0"/>
    <x v="0"/>
    <n v="0.65217391304347827"/>
    <n v="0.43478260869565216"/>
  </r>
  <r>
    <n v="29"/>
    <x v="2"/>
    <x v="1"/>
    <n v="2500"/>
    <n v="4200"/>
    <n v="3600"/>
    <n v="0"/>
    <s v="미혼"/>
    <x v="2"/>
    <x v="2"/>
    <n v="1.68"/>
    <n v="1.44"/>
  </r>
  <r>
    <s v="26"/>
    <x v="2"/>
    <x v="0"/>
    <n v="2000"/>
    <n v="4000"/>
    <n v="3000"/>
    <n v="1.25"/>
    <s v="미혼"/>
    <x v="2"/>
    <x v="2"/>
    <n v="2"/>
    <n v="1.5"/>
  </r>
  <r>
    <s v="41"/>
    <x v="3"/>
    <x v="0"/>
    <n v="6000"/>
    <n v="8000"/>
    <n v="5000"/>
    <n v="3.75"/>
    <s v="기혼"/>
    <x v="0"/>
    <x v="4"/>
    <n v="1.3333333333333333"/>
    <n v="0.83333333333333337"/>
  </r>
  <r>
    <s v="30"/>
    <x v="1"/>
    <x v="0"/>
    <n v="3600"/>
    <n v="10000"/>
    <n v="600"/>
    <n v="3.75"/>
    <s v="미혼"/>
    <x v="2"/>
    <x v="2"/>
    <n v="2.7777777777777777"/>
    <n v="0.16666666666666666"/>
  </r>
  <r>
    <s v="32"/>
    <x v="1"/>
    <x v="0"/>
    <n v="4000"/>
    <n v="5000"/>
    <n v="4000"/>
    <n v="3.75"/>
    <s v="기혼"/>
    <x v="1"/>
    <x v="1"/>
    <n v="1.25"/>
    <n v="1"/>
  </r>
  <r>
    <s v="37"/>
    <x v="0"/>
    <x v="0"/>
    <n v="4500"/>
    <n v="7000"/>
    <n v="6000"/>
    <n v="1.25"/>
    <s v="기혼"/>
    <x v="0"/>
    <x v="4"/>
    <n v="1.5555555555555556"/>
    <n v="1.3333333333333333"/>
  </r>
  <r>
    <s v="32"/>
    <x v="1"/>
    <x v="0"/>
    <n v="2400"/>
    <n v="4200"/>
    <n v="2000"/>
    <n v="1.25"/>
    <s v="미혼"/>
    <x v="2"/>
    <x v="2"/>
    <n v="1.75"/>
    <n v="0.83333333333333337"/>
  </r>
  <r>
    <s v="35"/>
    <x v="0"/>
    <x v="0"/>
    <n v="10000"/>
    <n v="30000"/>
    <n v="5000"/>
    <n v="3.75"/>
    <s v="기혼"/>
    <x v="0"/>
    <x v="1"/>
    <n v="3"/>
    <n v="0.5"/>
  </r>
  <r>
    <s v="35"/>
    <x v="0"/>
    <x v="0"/>
    <n v="4000"/>
    <n v="7000"/>
    <n v="4000"/>
    <n v="3.75"/>
    <s v="기혼"/>
    <x v="1"/>
    <x v="1"/>
    <n v="1.75"/>
    <n v="1"/>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6.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4.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6.xml.rels><?xml version="1.0" encoding="UTF-8" standalone="yes"?>
<Relationships xmlns="http://schemas.openxmlformats.org/package/2006/relationships"><Relationship Id="rId1" Type="http://schemas.openxmlformats.org/officeDocument/2006/relationships/pivotCacheDefinition" Target="../pivotCache/pivotCacheDefinition7.xml"/></Relationships>
</file>

<file path=xl/pivotTables/_rels/pivotTable7.xml.rels><?xml version="1.0" encoding="UTF-8" standalone="yes"?>
<Relationships xmlns="http://schemas.openxmlformats.org/package/2006/relationships"><Relationship Id="rId1" Type="http://schemas.openxmlformats.org/officeDocument/2006/relationships/pivotCacheDefinition" Target="../pivotCache/pivotCacheDefinition5.xml"/></Relationships>
</file>

<file path=xl/pivotTables/_rels/pivotTable8.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name="피벗 테이블5" cacheId="0" applyNumberFormats="0" applyBorderFormats="0" applyFontFormats="0" applyPatternFormats="0" applyAlignmentFormats="0" applyWidthHeightFormats="1" dataCaption="값" updatedVersion="5" minRefreshableVersion="3" useAutoFormatting="1" itemPrintTitles="1" createdVersion="5" indent="0" outline="1" outlineData="1" multipleFieldFilters="0" rowHeaderCaption="연령,성별">
  <location ref="A21:B34" firstHeaderRow="1" firstDataRow="1" firstDataCol="1"/>
  <pivotFields count="12">
    <pivotField showAll="0"/>
    <pivotField axis="axisRow" showAll="0">
      <items count="8">
        <item x="5"/>
        <item x="4"/>
        <item x="2"/>
        <item x="1"/>
        <item x="0"/>
        <item x="3"/>
        <item x="6"/>
        <item t="default"/>
      </items>
    </pivotField>
    <pivotField axis="axisRow" dataField="1" showAll="0">
      <items count="3">
        <item x="0"/>
        <item x="1"/>
        <item t="default"/>
      </items>
    </pivotField>
    <pivotField numFmtId="176" showAll="0"/>
    <pivotField showAll="0"/>
    <pivotField numFmtId="176" showAll="0"/>
    <pivotField numFmtId="177" showAll="0"/>
    <pivotField showAll="0"/>
    <pivotField showAll="0"/>
    <pivotField showAll="0"/>
    <pivotField showAll="0"/>
    <pivotField showAll="0"/>
  </pivotFields>
  <rowFields count="2">
    <field x="2"/>
    <field x="1"/>
  </rowFields>
  <rowItems count="13">
    <i>
      <x/>
    </i>
    <i r="1">
      <x/>
    </i>
    <i r="1">
      <x v="1"/>
    </i>
    <i r="1">
      <x v="2"/>
    </i>
    <i r="1">
      <x v="3"/>
    </i>
    <i r="1">
      <x v="4"/>
    </i>
    <i r="1">
      <x v="5"/>
    </i>
    <i r="1">
      <x v="6"/>
    </i>
    <i>
      <x v="1"/>
    </i>
    <i r="1">
      <x v="2"/>
    </i>
    <i r="1">
      <x v="3"/>
    </i>
    <i r="1">
      <x v="4"/>
    </i>
    <i t="grand">
      <x/>
    </i>
  </rowItems>
  <colItems count="1">
    <i/>
  </colItems>
  <dataFields count="1">
    <dataField name="셈플수" fld="2"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2.xml><?xml version="1.0" encoding="utf-8"?>
<pivotTableDefinition xmlns="http://schemas.openxmlformats.org/spreadsheetml/2006/main" name="피벗 테이블17" cacheId="0" applyNumberFormats="0" applyBorderFormats="0" applyFontFormats="0" applyPatternFormats="0" applyAlignmentFormats="0" applyWidthHeightFormats="1" dataCaption="값" updatedVersion="5" minRefreshableVersion="3" useAutoFormatting="1" itemPrintTitles="1" createdVersion="5" indent="0" outline="1" outlineData="1" multipleFieldFilters="0" rowHeaderCaption="자녀수">
  <location ref="A3:E18" firstHeaderRow="0" firstDataRow="1" firstDataCol="1"/>
  <pivotFields count="12">
    <pivotField showAll="0"/>
    <pivotField showAll="0"/>
    <pivotField showAll="0"/>
    <pivotField numFmtId="176" showAll="0"/>
    <pivotField showAll="0"/>
    <pivotField dataField="1" numFmtId="176" showAll="0"/>
    <pivotField dataField="1" numFmtId="177" showAll="0"/>
    <pivotField showAll="0"/>
    <pivotField axis="axisRow" showAll="0" defaultSubtotal="0">
      <items count="3">
        <item x="0"/>
        <item x="1"/>
        <item x="2"/>
      </items>
    </pivotField>
    <pivotField axis="axisRow" showAll="0">
      <items count="6">
        <item n="자녀없음" x="3"/>
        <item n="1명" x="1"/>
        <item n="2명" x="0"/>
        <item n="3명이상" x="4"/>
        <item n="미혼" x="2"/>
        <item t="default"/>
      </items>
    </pivotField>
    <pivotField dataField="1" showAll="0"/>
    <pivotField dataField="1" showAll="0"/>
  </pivotFields>
  <rowFields count="2">
    <field x="9"/>
    <field x="8"/>
  </rowFields>
  <rowItems count="15">
    <i>
      <x/>
    </i>
    <i r="1">
      <x/>
    </i>
    <i r="1">
      <x v="1"/>
    </i>
    <i>
      <x v="1"/>
    </i>
    <i r="1">
      <x/>
    </i>
    <i r="1">
      <x v="1"/>
    </i>
    <i>
      <x v="2"/>
    </i>
    <i r="1">
      <x/>
    </i>
    <i r="1">
      <x v="1"/>
    </i>
    <i>
      <x v="3"/>
    </i>
    <i r="1">
      <x/>
    </i>
    <i r="1">
      <x v="1"/>
    </i>
    <i>
      <x v="4"/>
    </i>
    <i r="1">
      <x v="2"/>
    </i>
    <i t="grand">
      <x/>
    </i>
  </rowItems>
  <colFields count="1">
    <field x="-2"/>
  </colFields>
  <colItems count="4">
    <i>
      <x/>
    </i>
    <i i="1">
      <x v="1"/>
    </i>
    <i i="2">
      <x v="2"/>
    </i>
    <i i="3">
      <x v="3"/>
    </i>
  </colItems>
  <dataFields count="4">
    <dataField name="셈플수" fld="5" subtotal="count" baseField="8" baseItem="1"/>
    <dataField name="만족도 평균" fld="6" subtotal="average" baseField="8" baseItem="1"/>
    <dataField name="기대수입 비율" fld="10" subtotal="average" baseField="8" baseItem="0" numFmtId="10"/>
    <dataField name="생계 수입 비율" fld="11" subtotal="average" baseField="8" baseItem="0" numFmtId="10"/>
  </dataFields>
  <formats count="4">
    <format dxfId="70">
      <pivotArea collapsedLevelsAreSubtotals="1" fieldPosition="0">
        <references count="1">
          <reference field="9" count="1">
            <x v="0"/>
          </reference>
        </references>
      </pivotArea>
    </format>
    <format dxfId="69">
      <pivotArea dataOnly="0" labelOnly="1" fieldPosition="0">
        <references count="1">
          <reference field="9" count="1">
            <x v="0"/>
          </reference>
        </references>
      </pivotArea>
    </format>
    <format dxfId="68">
      <pivotArea outline="0" collapsedLevelsAreSubtotals="1" fieldPosition="0">
        <references count="1">
          <reference field="4294967294" count="2" selected="0">
            <x v="2"/>
            <x v="3"/>
          </reference>
        </references>
      </pivotArea>
    </format>
    <format dxfId="67">
      <pivotArea dataOnly="0" labelOnly="1" outline="0" fieldPosition="0">
        <references count="1">
          <reference field="4294967294" count="2">
            <x v="2"/>
            <x v="3"/>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3.xml><?xml version="1.0" encoding="utf-8"?>
<pivotTableDefinition xmlns="http://schemas.openxmlformats.org/spreadsheetml/2006/main" name="피벗 테이블3" cacheId="5" applyNumberFormats="0" applyBorderFormats="0" applyFontFormats="0" applyPatternFormats="0" applyAlignmentFormats="0" applyWidthHeightFormats="1" dataCaption="값" updatedVersion="5" minRefreshableVersion="3" useAutoFormatting="1" itemPrintTitles="1" createdVersion="5" indent="0" outline="1" outlineData="1" multipleFieldFilters="0" rowHeaderCaption="기업규모별">
  <location ref="A15:F22" firstHeaderRow="0" firstDataRow="1" firstDataCol="1" rowPageCount="1" colPageCount="1"/>
  <pivotFields count="7">
    <pivotField dataField="1" showAll="0"/>
    <pivotField dataField="1" showAll="0"/>
    <pivotField dataField="1" showAll="0"/>
    <pivotField dataField="1" showAll="0"/>
    <pivotField dataField="1" showAll="0"/>
    <pivotField axis="axisRow" allDrilled="1" showAll="0" dataSourceSort="1" defaultAttributeDrillState="1">
      <items count="7">
        <item x="0"/>
        <item x="1"/>
        <item x="2"/>
        <item x="3"/>
        <item x="4"/>
        <item x="5"/>
        <item t="default"/>
      </items>
    </pivotField>
    <pivotField axis="axisPage" allDrilled="1" showAll="0" dataSourceSort="1" defaultAttributeDrillState="1">
      <items count="1">
        <item t="default"/>
      </items>
    </pivotField>
  </pivotFields>
  <rowFields count="1">
    <field x="5"/>
  </rowFields>
  <rowItems count="7">
    <i>
      <x/>
    </i>
    <i>
      <x v="1"/>
    </i>
    <i>
      <x v="2"/>
    </i>
    <i>
      <x v="3"/>
    </i>
    <i>
      <x v="4"/>
    </i>
    <i>
      <x v="5"/>
    </i>
    <i t="grand">
      <x/>
    </i>
  </rowItems>
  <colFields count="1">
    <field x="-2"/>
  </colFields>
  <colItems count="5">
    <i>
      <x/>
    </i>
    <i i="1">
      <x v="1"/>
    </i>
    <i i="2">
      <x v="2"/>
    </i>
    <i i="3">
      <x v="3"/>
    </i>
    <i i="4">
      <x v="4"/>
    </i>
  </colItems>
  <pageFields count="1">
    <pageField fld="6" hier="15" name="[RAW데이터].[분야].[All]" cap="All"/>
  </pageFields>
  <dataFields count="5">
    <dataField name="셈플개수" fld="2" subtotal="count" baseField="2" baseItem="3" numFmtId="187"/>
    <dataField name="만족도 평균" fld="0" subtotal="average" baseField="2" baseItem="0" numFmtId="188"/>
    <dataField name="만족도 분산" fld="1" subtotal="varp" baseField="2" baseItem="0" numFmtId="188"/>
    <dataField name="수입 평균" fld="3" subtotal="average" baseField="2" baseItem="3" numFmtId="176"/>
    <dataField name="수입 분산" fld="4" subtotal="varp" baseField="2" baseItem="3" numFmtId="176"/>
  </dataFields>
  <formats count="8">
    <format dxfId="29">
      <pivotArea outline="0" collapsedLevelsAreSubtotals="1" fieldPosition="0">
        <references count="1">
          <reference field="4294967294" count="1" selected="0">
            <x v="0"/>
          </reference>
        </references>
      </pivotArea>
    </format>
    <format dxfId="28">
      <pivotArea dataOnly="0" labelOnly="1" outline="0" fieldPosition="0">
        <references count="1">
          <reference field="4294967294" count="1">
            <x v="0"/>
          </reference>
        </references>
      </pivotArea>
    </format>
    <format dxfId="27">
      <pivotArea outline="0" collapsedLevelsAreSubtotals="1" fieldPosition="0">
        <references count="1">
          <reference field="4294967294" count="2" selected="0">
            <x v="3"/>
            <x v="4"/>
          </reference>
        </references>
      </pivotArea>
    </format>
    <format dxfId="26">
      <pivotArea dataOnly="0" labelOnly="1" outline="0" fieldPosition="0">
        <references count="1">
          <reference field="4294967294" count="2">
            <x v="3"/>
            <x v="4"/>
          </reference>
        </references>
      </pivotArea>
    </format>
    <format dxfId="25">
      <pivotArea outline="0" collapsedLevelsAreSubtotals="1" fieldPosition="0">
        <references count="1">
          <reference field="4294967294" count="1" selected="0">
            <x v="1"/>
          </reference>
        </references>
      </pivotArea>
    </format>
    <format dxfId="24">
      <pivotArea dataOnly="0" labelOnly="1" outline="0" fieldPosition="0">
        <references count="1">
          <reference field="4294967294" count="1">
            <x v="1"/>
          </reference>
        </references>
      </pivotArea>
    </format>
    <format dxfId="23">
      <pivotArea outline="0" collapsedLevelsAreSubtotals="1" fieldPosition="0">
        <references count="1">
          <reference field="4294967294" count="1" selected="0">
            <x v="2"/>
          </reference>
        </references>
      </pivotArea>
    </format>
    <format dxfId="22">
      <pivotArea dataOnly="0" labelOnly="1" outline="0" fieldPosition="0">
        <references count="1">
          <reference field="4294967294" count="1">
            <x v="2"/>
          </reference>
        </references>
      </pivotArea>
    </format>
  </formats>
  <pivotHierarchies count="29">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caption="만족도 평균"/>
    <pivotHierarchy dragToData="1" caption="만족도 분산"/>
    <pivotHierarchy dragToData="1" caption="셈플개수"/>
    <pivotHierarchy dragToData="1"/>
    <pivotHierarchy dragToData="1" caption="수입 평균"/>
    <pivotHierarchy dragToData="1" caption="수입 분산"/>
    <pivotHierarchy dragToRow="0" dragToCol="0" dragToPage="0" dragToData="1"/>
    <pivotHierarchy dragToRow="0" dragToCol="0" dragToPage="0" dragToData="1"/>
  </pivotHierarchies>
  <pivotTableStyleInfo name="PivotStyleLight16" showRowHeaders="1" showColHeaders="1" showRowStripes="0" showColStripes="0" showLastColumn="1"/>
  <rowHierarchiesUsage count="1">
    <rowHierarchyUsage hierarchyUsage="17"/>
  </rowHierarchiesUsage>
  <colHierarchiesUsage count="1">
    <colHierarchyUsage hierarchyUsage="-2"/>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sourceDataName="WorksheetConnection_2014년 한국 개발자 실태조사 -통계.xlsx!RAW데이터">
        <x15:activeTabTopLevelEntity name="[RAW데이터]"/>
      </x15:pivotTableUISettings>
    </ext>
  </extLst>
</pivotTableDefinition>
</file>

<file path=xl/pivotTables/pivotTable4.xml><?xml version="1.0" encoding="utf-8"?>
<pivotTableDefinition xmlns="http://schemas.openxmlformats.org/spreadsheetml/2006/main" name="피벗 테이블2" cacheId="3" applyNumberFormats="0" applyBorderFormats="0" applyFontFormats="0" applyPatternFormats="0" applyAlignmentFormats="0" applyWidthHeightFormats="1" dataCaption="값" updatedVersion="5" minRefreshableVersion="3" useAutoFormatting="1" itemPrintTitles="1" createdVersion="5" indent="0" outline="1" outlineData="1" multipleFieldFilters="0" rowHeaderCaption="연령대">
  <location ref="A4:F12" firstHeaderRow="0" firstDataRow="1" firstDataCol="1" rowPageCount="2" colPageCount="1"/>
  <pivotFields count="8">
    <pivotField axis="axisPage" allDrilled="1" showAll="0" dataSourceSort="1" defaultAttributeDrillState="1">
      <items count="1">
        <item t="default"/>
      </items>
    </pivotField>
    <pivotField axis="axisPage" allDrilled="1" showAll="0" dataSourceSort="1" defaultAttributeDrillState="1">
      <items count="1">
        <item t="default"/>
      </items>
    </pivotField>
    <pivotField axis="axisRow" allDrilled="1" showAll="0" dataSourceSort="1" defaultAttributeDrillState="1">
      <items count="8">
        <item x="0"/>
        <item x="1"/>
        <item x="2"/>
        <item x="3"/>
        <item x="4"/>
        <item x="5"/>
        <item x="6"/>
        <item t="default"/>
      </items>
    </pivotField>
    <pivotField dataField="1" showAll="0"/>
    <pivotField dataField="1" showAll="0"/>
    <pivotField dataField="1" showAll="0"/>
    <pivotField dataField="1" showAll="0"/>
    <pivotField dataField="1" showAll="0"/>
  </pivotFields>
  <rowFields count="1">
    <field x="2"/>
  </rowFields>
  <rowItems count="8">
    <i>
      <x/>
    </i>
    <i>
      <x v="1"/>
    </i>
    <i>
      <x v="2"/>
    </i>
    <i>
      <x v="3"/>
    </i>
    <i>
      <x v="4"/>
    </i>
    <i>
      <x v="5"/>
    </i>
    <i>
      <x v="6"/>
    </i>
    <i t="grand">
      <x/>
    </i>
  </rowItems>
  <colFields count="1">
    <field x="-2"/>
  </colFields>
  <colItems count="5">
    <i>
      <x/>
    </i>
    <i i="1">
      <x v="1"/>
    </i>
    <i i="2">
      <x v="2"/>
    </i>
    <i i="3">
      <x v="3"/>
    </i>
    <i i="4">
      <x v="4"/>
    </i>
  </colItems>
  <pageFields count="2">
    <pageField fld="0" hier="17" name="[RAW데이터].[기업규모2].[All]" cap="All"/>
    <pageField fld="1" hier="15" name="[RAW데이터].[분야].[All]" cap="All"/>
  </pageFields>
  <dataFields count="5">
    <dataField name="셈플개수" fld="5" subtotal="count" baseField="2" baseItem="3" numFmtId="187"/>
    <dataField name="만족도 평균" fld="3" subtotal="average" baseField="2" baseItem="0" numFmtId="188"/>
    <dataField name="만족도 분산" fld="4" subtotal="varp" baseField="2" baseItem="0" numFmtId="188"/>
    <dataField name="수입 평균" fld="6" subtotal="average" baseField="2" baseItem="3" numFmtId="176"/>
    <dataField name="수입 분산" fld="7" subtotal="varp" baseField="2" baseItem="3" numFmtId="176"/>
  </dataFields>
  <formats count="9">
    <format dxfId="38">
      <pivotArea collapsedLevelsAreSubtotals="1" fieldPosition="0">
        <references count="1">
          <reference field="2" count="0"/>
        </references>
      </pivotArea>
    </format>
    <format dxfId="37">
      <pivotArea outline="0" collapsedLevelsAreSubtotals="1" fieldPosition="0">
        <references count="1">
          <reference field="4294967294" count="1" selected="0">
            <x v="0"/>
          </reference>
        </references>
      </pivotArea>
    </format>
    <format dxfId="36">
      <pivotArea dataOnly="0" labelOnly="1" outline="0" fieldPosition="0">
        <references count="1">
          <reference field="4294967294" count="1">
            <x v="0"/>
          </reference>
        </references>
      </pivotArea>
    </format>
    <format dxfId="35">
      <pivotArea outline="0" collapsedLevelsAreSubtotals="1" fieldPosition="0">
        <references count="1">
          <reference field="4294967294" count="2" selected="0">
            <x v="3"/>
            <x v="4"/>
          </reference>
        </references>
      </pivotArea>
    </format>
    <format dxfId="34">
      <pivotArea dataOnly="0" labelOnly="1" outline="0" fieldPosition="0">
        <references count="1">
          <reference field="4294967294" count="2">
            <x v="3"/>
            <x v="4"/>
          </reference>
        </references>
      </pivotArea>
    </format>
    <format dxfId="33">
      <pivotArea outline="0" collapsedLevelsAreSubtotals="1" fieldPosition="0">
        <references count="1">
          <reference field="4294967294" count="1" selected="0">
            <x v="1"/>
          </reference>
        </references>
      </pivotArea>
    </format>
    <format dxfId="32">
      <pivotArea dataOnly="0" labelOnly="1" outline="0" fieldPosition="0">
        <references count="1">
          <reference field="4294967294" count="1">
            <x v="1"/>
          </reference>
        </references>
      </pivotArea>
    </format>
    <format dxfId="31">
      <pivotArea outline="0" collapsedLevelsAreSubtotals="1" fieldPosition="0">
        <references count="1">
          <reference field="4294967294" count="1" selected="0">
            <x v="2"/>
          </reference>
        </references>
      </pivotArea>
    </format>
    <format dxfId="30">
      <pivotArea dataOnly="0" labelOnly="1" outline="0" fieldPosition="0">
        <references count="1">
          <reference field="4294967294" count="1">
            <x v="2"/>
          </reference>
        </references>
      </pivotArea>
    </format>
  </formats>
  <pivotHierarchies count="29">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caption="만족도 평균"/>
    <pivotHierarchy dragToData="1" caption="만족도 분산"/>
    <pivotHierarchy dragToData="1" caption="셈플개수"/>
    <pivotHierarchy dragToData="1"/>
    <pivotHierarchy dragToData="1" caption="수입 평균"/>
    <pivotHierarchy dragToData="1" caption="수입 분산"/>
    <pivotHierarchy dragToRow="0" dragToCol="0" dragToPage="0" dragToData="1"/>
    <pivotHierarchy dragToRow="0" dragToCol="0" dragToPage="0" dragToData="1"/>
  </pivotHierarchies>
  <pivotTableStyleInfo name="PivotStyleLight16" showRowHeaders="1" showColHeaders="1" showRowStripes="0" showColStripes="0" showLastColumn="1"/>
  <rowHierarchiesUsage count="1">
    <rowHierarchyUsage hierarchyUsage="1"/>
  </rowHierarchiesUsage>
  <colHierarchiesUsage count="1">
    <colHierarchyUsage hierarchyUsage="-2"/>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sourceDataName="WorksheetConnection_2014년 한국 개발자 실태조사 -통계.xlsx!RAW데이터">
        <x15:activeTabTopLevelEntity name="[RAW데이터]"/>
      </x15:pivotTableUISettings>
    </ext>
  </extLst>
</pivotTableDefinition>
</file>

<file path=xl/pivotTables/pivotTable5.xml><?xml version="1.0" encoding="utf-8"?>
<pivotTableDefinition xmlns="http://schemas.openxmlformats.org/spreadsheetml/2006/main" name="피벗 테이블6" cacheId="2" applyNumberFormats="0" applyBorderFormats="0" applyFontFormats="0" applyPatternFormats="0" applyAlignmentFormats="0" applyWidthHeightFormats="1" dataCaption="값" updatedVersion="5" minRefreshableVersion="3" useAutoFormatting="1" itemPrintTitles="1" createdVersion="5" indent="0" outline="1" outlineData="1" multipleFieldFilters="0" rowHeaderCaption="기업규모별">
  <location ref="I15:N51" firstHeaderRow="0" firstDataRow="1" firstDataCol="1"/>
  <pivotFields count="7">
    <pivotField dataField="1" showAll="0"/>
    <pivotField dataField="1" showAll="0"/>
    <pivotField dataField="1" showAll="0"/>
    <pivotField dataField="1" showAll="0"/>
    <pivotField dataField="1" showAll="0"/>
    <pivotField axis="axisRow" allDrilled="1" showAll="0" dataSourceSort="1" defaultAttributeDrillState="1">
      <items count="7">
        <item x="0"/>
        <item x="1"/>
        <item x="2"/>
        <item x="3"/>
        <item x="4"/>
        <item x="5"/>
        <item t="default"/>
      </items>
    </pivotField>
    <pivotField axis="axisRow" allDrilled="1" showAll="0" dataSourceSort="1" defaultAttributeDrillState="1">
      <items count="8">
        <item x="0"/>
        <item x="1"/>
        <item x="2"/>
        <item x="3"/>
        <item x="4"/>
        <item x="5"/>
        <item x="6"/>
        <item t="default"/>
      </items>
    </pivotField>
  </pivotFields>
  <rowFields count="2">
    <field x="5"/>
    <field x="6"/>
  </rowFields>
  <rowItems count="36">
    <i>
      <x/>
    </i>
    <i r="1">
      <x/>
    </i>
    <i r="1">
      <x v="1"/>
    </i>
    <i r="1">
      <x v="2"/>
    </i>
    <i r="1">
      <x v="3"/>
    </i>
    <i r="1">
      <x v="4"/>
    </i>
    <i>
      <x v="1"/>
    </i>
    <i r="1">
      <x v="5"/>
    </i>
    <i r="1">
      <x v="1"/>
    </i>
    <i r="1">
      <x v="2"/>
    </i>
    <i r="1">
      <x v="3"/>
    </i>
    <i r="1">
      <x v="4"/>
    </i>
    <i>
      <x v="2"/>
    </i>
    <i r="1">
      <x v="5"/>
    </i>
    <i r="1">
      <x v="1"/>
    </i>
    <i r="1">
      <x v="2"/>
    </i>
    <i r="1">
      <x v="3"/>
    </i>
    <i r="1">
      <x v="4"/>
    </i>
    <i>
      <x v="3"/>
    </i>
    <i r="1">
      <x v="1"/>
    </i>
    <i r="1">
      <x v="2"/>
    </i>
    <i r="1">
      <x v="3"/>
    </i>
    <i r="1">
      <x v="4"/>
    </i>
    <i r="1">
      <x v="6"/>
    </i>
    <i>
      <x v="4"/>
    </i>
    <i r="1">
      <x v="5"/>
    </i>
    <i r="1">
      <x v="1"/>
    </i>
    <i r="1">
      <x v="2"/>
    </i>
    <i r="1">
      <x v="3"/>
    </i>
    <i r="1">
      <x v="4"/>
    </i>
    <i>
      <x v="5"/>
    </i>
    <i r="1">
      <x v="1"/>
    </i>
    <i r="1">
      <x v="2"/>
    </i>
    <i r="1">
      <x v="3"/>
    </i>
    <i r="1">
      <x v="4"/>
    </i>
    <i t="grand">
      <x/>
    </i>
  </rowItems>
  <colFields count="1">
    <field x="-2"/>
  </colFields>
  <colItems count="5">
    <i>
      <x/>
    </i>
    <i i="1">
      <x v="1"/>
    </i>
    <i i="2">
      <x v="2"/>
    </i>
    <i i="3">
      <x v="3"/>
    </i>
    <i i="4">
      <x v="4"/>
    </i>
  </colItems>
  <dataFields count="5">
    <dataField name="셈플개수" fld="2" subtotal="count" baseField="2" baseItem="3" numFmtId="187"/>
    <dataField name="만족도 평균" fld="0" subtotal="average" baseField="2" baseItem="0" numFmtId="188"/>
    <dataField name="만족도 분산" fld="1" subtotal="varp" baseField="2" baseItem="0" numFmtId="188"/>
    <dataField name="수입 평균" fld="3" subtotal="average" baseField="2" baseItem="3" numFmtId="176"/>
    <dataField name="수입 분산" fld="4" subtotal="varp" baseField="2" baseItem="3" numFmtId="176"/>
  </dataFields>
  <formats count="8">
    <format dxfId="46">
      <pivotArea outline="0" collapsedLevelsAreSubtotals="1" fieldPosition="0">
        <references count="1">
          <reference field="4294967294" count="1" selected="0">
            <x v="0"/>
          </reference>
        </references>
      </pivotArea>
    </format>
    <format dxfId="45">
      <pivotArea dataOnly="0" labelOnly="1" outline="0" fieldPosition="0">
        <references count="1">
          <reference field="4294967294" count="1">
            <x v="0"/>
          </reference>
        </references>
      </pivotArea>
    </format>
    <format dxfId="44">
      <pivotArea outline="0" collapsedLevelsAreSubtotals="1" fieldPosition="0">
        <references count="1">
          <reference field="4294967294" count="2" selected="0">
            <x v="3"/>
            <x v="4"/>
          </reference>
        </references>
      </pivotArea>
    </format>
    <format dxfId="43">
      <pivotArea dataOnly="0" labelOnly="1" outline="0" fieldPosition="0">
        <references count="1">
          <reference field="4294967294" count="2">
            <x v="3"/>
            <x v="4"/>
          </reference>
        </references>
      </pivotArea>
    </format>
    <format dxfId="42">
      <pivotArea outline="0" collapsedLevelsAreSubtotals="1" fieldPosition="0">
        <references count="1">
          <reference field="4294967294" count="1" selected="0">
            <x v="1"/>
          </reference>
        </references>
      </pivotArea>
    </format>
    <format dxfId="41">
      <pivotArea dataOnly="0" labelOnly="1" outline="0" fieldPosition="0">
        <references count="1">
          <reference field="4294967294" count="1">
            <x v="1"/>
          </reference>
        </references>
      </pivotArea>
    </format>
    <format dxfId="40">
      <pivotArea outline="0" collapsedLevelsAreSubtotals="1" fieldPosition="0">
        <references count="1">
          <reference field="4294967294" count="1" selected="0">
            <x v="2"/>
          </reference>
        </references>
      </pivotArea>
    </format>
    <format dxfId="39">
      <pivotArea dataOnly="0" labelOnly="1" outline="0" fieldPosition="0">
        <references count="1">
          <reference field="4294967294" count="1">
            <x v="2"/>
          </reference>
        </references>
      </pivotArea>
    </format>
  </formats>
  <pivotHierarchies count="29">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caption="만족도 평균"/>
    <pivotHierarchy dragToData="1" caption="만족도 분산"/>
    <pivotHierarchy dragToData="1" caption="셈플개수"/>
    <pivotHierarchy dragToData="1"/>
    <pivotHierarchy dragToData="1" caption="수입 평균"/>
    <pivotHierarchy dragToData="1" caption="수입 분산"/>
    <pivotHierarchy dragToRow="0" dragToCol="0" dragToPage="0" dragToData="1"/>
    <pivotHierarchy dragToRow="0" dragToCol="0" dragToPage="0" dragToData="1"/>
  </pivotHierarchies>
  <pivotTableStyleInfo name="PivotStyleLight16" showRowHeaders="1" showColHeaders="1" showRowStripes="0" showColStripes="0" showLastColumn="1"/>
  <rowHierarchiesUsage count="2">
    <rowHierarchyUsage hierarchyUsage="17"/>
    <rowHierarchyUsage hierarchyUsage="1"/>
  </rowHierarchiesUsage>
  <colHierarchiesUsage count="1">
    <colHierarchyUsage hierarchyUsage="-2"/>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sourceDataName="WorksheetConnection_2014년 한국 개발자 실태조사 -통계.xlsx!RAW데이터">
        <x15:activeTabTopLevelEntity name="[RAW데이터]"/>
      </x15:pivotTableUISettings>
    </ext>
  </extLst>
</pivotTableDefinition>
</file>

<file path=xl/pivotTables/pivotTable6.xml><?xml version="1.0" encoding="utf-8"?>
<pivotTableDefinition xmlns="http://schemas.openxmlformats.org/spreadsheetml/2006/main" name="피벗 테이블5" cacheId="6" applyNumberFormats="0" applyBorderFormats="0" applyFontFormats="0" applyPatternFormats="0" applyAlignmentFormats="0" applyWidthHeightFormats="1" dataCaption="값" updatedVersion="5" minRefreshableVersion="3" useAutoFormatting="1" itemPrintTitles="1" createdVersion="5" indent="0" outline="1" outlineData="1" multipleFieldFilters="0" rowHeaderCaption="분야별">
  <location ref="A58:B79" firstHeaderRow="1" firstDataRow="1" firstDataCol="1"/>
  <pivotFields count="3">
    <pivotField dataField="1" showAll="0"/>
    <pivotField allDrilled="1" showAll="0" sortType="descending" defaultAttributeDrillState="1">
      <items count="15">
        <item x="0"/>
        <item x="1"/>
        <item x="2"/>
        <item x="3"/>
        <item x="4"/>
        <item x="5"/>
        <item x="6"/>
        <item x="7"/>
        <item x="8"/>
        <item x="9"/>
        <item x="10"/>
        <item x="11"/>
        <item x="12"/>
        <item x="13"/>
        <item t="default"/>
      </items>
      <autoSortScope>
        <pivotArea dataOnly="0" outline="0" fieldPosition="0">
          <references count="1">
            <reference field="4294967294" count="1" selected="0">
              <x v="0"/>
            </reference>
          </references>
        </pivotArea>
      </autoSortScope>
    </pivotField>
    <pivotField axis="axisRow" allDrilled="1" showAll="0" sortType="descending" defaultAttributeDrillState="1">
      <items count="21">
        <item x="0"/>
        <item x="1"/>
        <item x="2"/>
        <item x="3"/>
        <item x="4"/>
        <item x="5"/>
        <item x="6"/>
        <item x="7"/>
        <item x="8"/>
        <item x="9"/>
        <item x="10"/>
        <item x="11"/>
        <item x="12"/>
        <item x="13"/>
        <item x="14"/>
        <item x="15"/>
        <item x="16"/>
        <item x="17"/>
        <item x="18"/>
        <item x="19"/>
        <item t="default"/>
      </items>
      <autoSortScope>
        <pivotArea dataOnly="0" outline="0" fieldPosition="0">
          <references count="1">
            <reference field="4294967294" count="1" selected="0">
              <x v="0"/>
            </reference>
          </references>
        </pivotArea>
      </autoSortScope>
    </pivotField>
  </pivotFields>
  <rowFields count="1">
    <field x="2"/>
  </rowFields>
  <rowItems count="21">
    <i>
      <x v="18"/>
    </i>
    <i>
      <x v="6"/>
    </i>
    <i>
      <x v="3"/>
    </i>
    <i>
      <x v="1"/>
    </i>
    <i>
      <x v="4"/>
    </i>
    <i>
      <x v="14"/>
    </i>
    <i>
      <x/>
    </i>
    <i>
      <x v="5"/>
    </i>
    <i>
      <x v="2"/>
    </i>
    <i>
      <x v="16"/>
    </i>
    <i>
      <x v="8"/>
    </i>
    <i>
      <x v="13"/>
    </i>
    <i>
      <x v="19"/>
    </i>
    <i>
      <x v="15"/>
    </i>
    <i>
      <x v="10"/>
    </i>
    <i>
      <x v="17"/>
    </i>
    <i>
      <x v="11"/>
    </i>
    <i>
      <x v="7"/>
    </i>
    <i>
      <x v="12"/>
    </i>
    <i>
      <x v="9"/>
    </i>
    <i t="grand">
      <x/>
    </i>
  </rowItems>
  <colItems count="1">
    <i/>
  </colItems>
  <dataFields count="1">
    <dataField name="셈플개수" fld="0" subtotal="count" baseField="2" baseItem="3" numFmtId="187"/>
  </dataFields>
  <formats count="2">
    <format dxfId="48">
      <pivotArea outline="0" collapsedLevelsAreSubtotals="1" fieldPosition="0">
        <references count="1">
          <reference field="4294967294" count="1" selected="0">
            <x v="0"/>
          </reference>
        </references>
      </pivotArea>
    </format>
    <format dxfId="47">
      <pivotArea dataOnly="0" labelOnly="1" outline="0" fieldPosition="0">
        <references count="1">
          <reference field="4294967294" count="1">
            <x v="0"/>
          </reference>
        </references>
      </pivotArea>
    </format>
  </formats>
  <pivotHierarchies count="29">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caption="만족도 평균"/>
    <pivotHierarchy dragToData="1" caption="만족도 분산"/>
    <pivotHierarchy dragToData="1" caption="셈플개수"/>
    <pivotHierarchy dragToData="1"/>
    <pivotHierarchy dragToData="1" caption="수입 평균"/>
    <pivotHierarchy dragToData="1" caption="수입 분산"/>
    <pivotHierarchy dragToRow="0" dragToCol="0" dragToPage="0" dragToData="1"/>
    <pivotHierarchy dragToRow="0" dragToCol="0" dragToPage="0" dragToData="1"/>
  </pivotHierarchies>
  <pivotTableStyleInfo name="PivotStyleLight16" showRowHeaders="1" showColHeaders="1" showRowStripes="0" showColStripes="0" showLastColumn="1"/>
  <rowHierarchiesUsage count="1">
    <rowHierarchyUsage hierarchyUsage="16"/>
  </row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sourceDataName="WorksheetConnection_2014년 한국 개발자 실태조사 -통계.xlsx!RAW데이터">
        <x15:activeTabTopLevelEntity name="[RAW데이터]"/>
      </x15:pivotTableUISettings>
    </ext>
  </extLst>
</pivotTableDefinition>
</file>

<file path=xl/pivotTables/pivotTable7.xml><?xml version="1.0" encoding="utf-8"?>
<pivotTableDefinition xmlns="http://schemas.openxmlformats.org/spreadsheetml/2006/main" name="피벗 테이블1" cacheId="4" applyNumberFormats="0" applyBorderFormats="0" applyFontFormats="0" applyPatternFormats="0" applyAlignmentFormats="0" applyWidthHeightFormats="1" dataCaption="값" updatedVersion="5" minRefreshableVersion="3" useAutoFormatting="1" subtotalHiddenItems="1" itemPrintTitles="1" createdVersion="5" indent="0" outline="1" outlineData="1" multipleFieldFilters="0" rowHeaderCaption="경력구간">
  <location ref="I4:N13" firstHeaderRow="0" firstDataRow="1" firstDataCol="1" rowPageCount="2" colPageCount="1"/>
  <pivotFields count="8">
    <pivotField axis="axisPage" allDrilled="1" showAll="0" dataSourceSort="1" defaultAttributeDrillState="1">
      <items count="1">
        <item t="default"/>
      </items>
    </pivotField>
    <pivotField axis="axisPage" allDrilled="1" showAll="0" dataSourceSort="1" defaultAttributeDrillState="1">
      <items count="1">
        <item t="default"/>
      </items>
    </pivotField>
    <pivotField dataField="1" showAll="0"/>
    <pivotField dataField="1" showAll="0"/>
    <pivotField dataField="1" showAll="0"/>
    <pivotField dataField="1" showAll="0"/>
    <pivotField dataField="1" showAll="0"/>
    <pivotField axis="axisRow" allDrilled="1" showAll="0" dataSourceSort="1" defaultAttributeDrillState="1">
      <items count="9">
        <item x="0"/>
        <item x="1"/>
        <item x="2"/>
        <item x="3"/>
        <item x="4"/>
        <item x="5"/>
        <item x="6"/>
        <item x="7"/>
        <item t="default"/>
      </items>
    </pivotField>
  </pivotFields>
  <rowFields count="1">
    <field x="7"/>
  </rowFields>
  <rowItems count="9">
    <i>
      <x/>
    </i>
    <i>
      <x v="1"/>
    </i>
    <i>
      <x v="2"/>
    </i>
    <i>
      <x v="3"/>
    </i>
    <i>
      <x v="4"/>
    </i>
    <i>
      <x v="5"/>
    </i>
    <i>
      <x v="6"/>
    </i>
    <i>
      <x v="7"/>
    </i>
    <i t="grand">
      <x/>
    </i>
  </rowItems>
  <colFields count="1">
    <field x="-2"/>
  </colFields>
  <colItems count="5">
    <i>
      <x/>
    </i>
    <i i="1">
      <x v="1"/>
    </i>
    <i i="2">
      <x v="2"/>
    </i>
    <i i="3">
      <x v="3"/>
    </i>
    <i i="4">
      <x v="4"/>
    </i>
  </colItems>
  <pageFields count="2">
    <pageField fld="0" hier="17" name="[RAW데이터].[기업규모2].[All]" cap="All"/>
    <pageField fld="1" hier="15" name="[RAW데이터].[분야].[All]" cap="All"/>
  </pageFields>
  <dataFields count="5">
    <dataField name="셈플개수" fld="4" subtotal="count" baseField="2" baseItem="3" numFmtId="187"/>
    <dataField name="만족도 평균" fld="2" subtotal="average" baseField="2" baseItem="0" numFmtId="188"/>
    <dataField name="만족도 분산" fld="3" subtotal="varp" baseField="2" baseItem="0" numFmtId="188"/>
    <dataField name="수입 평균" fld="5" subtotal="average" baseField="2" baseItem="3" numFmtId="176"/>
    <dataField name="수입 분산" fld="6" subtotal="varp" baseField="2" baseItem="3" numFmtId="176"/>
  </dataFields>
  <formats count="8">
    <format dxfId="56">
      <pivotArea outline="0" collapsedLevelsAreSubtotals="1" fieldPosition="0">
        <references count="1">
          <reference field="4294967294" count="1" selected="0">
            <x v="0"/>
          </reference>
        </references>
      </pivotArea>
    </format>
    <format dxfId="55">
      <pivotArea dataOnly="0" labelOnly="1" outline="0" fieldPosition="0">
        <references count="1">
          <reference field="4294967294" count="1">
            <x v="0"/>
          </reference>
        </references>
      </pivotArea>
    </format>
    <format dxfId="54">
      <pivotArea outline="0" collapsedLevelsAreSubtotals="1" fieldPosition="0">
        <references count="1">
          <reference field="4294967294" count="2" selected="0">
            <x v="3"/>
            <x v="4"/>
          </reference>
        </references>
      </pivotArea>
    </format>
    <format dxfId="53">
      <pivotArea dataOnly="0" labelOnly="1" outline="0" fieldPosition="0">
        <references count="1">
          <reference field="4294967294" count="2">
            <x v="3"/>
            <x v="4"/>
          </reference>
        </references>
      </pivotArea>
    </format>
    <format dxfId="52">
      <pivotArea outline="0" collapsedLevelsAreSubtotals="1" fieldPosition="0">
        <references count="1">
          <reference field="4294967294" count="1" selected="0">
            <x v="1"/>
          </reference>
        </references>
      </pivotArea>
    </format>
    <format dxfId="51">
      <pivotArea dataOnly="0" labelOnly="1" outline="0" fieldPosition="0">
        <references count="1">
          <reference field="4294967294" count="1">
            <x v="1"/>
          </reference>
        </references>
      </pivotArea>
    </format>
    <format dxfId="50">
      <pivotArea outline="0" collapsedLevelsAreSubtotals="1" fieldPosition="0">
        <references count="1">
          <reference field="4294967294" count="1" selected="0">
            <x v="2"/>
          </reference>
        </references>
      </pivotArea>
    </format>
    <format dxfId="49">
      <pivotArea dataOnly="0" labelOnly="1" outline="0" fieldPosition="0">
        <references count="1">
          <reference field="4294967294" count="1">
            <x v="2"/>
          </reference>
        </references>
      </pivotArea>
    </format>
  </formats>
  <pivotHierarchies count="29">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caption="만족도 평균"/>
    <pivotHierarchy dragToData="1" caption="만족도 분산"/>
    <pivotHierarchy dragToData="1" caption="셈플개수"/>
    <pivotHierarchy dragToData="1"/>
    <pivotHierarchy dragToData="1" caption="수입 평균"/>
    <pivotHierarchy dragToData="1" caption="수입 분산"/>
    <pivotHierarchy dragToRow="0" dragToCol="0" dragToPage="0" dragToData="1"/>
    <pivotHierarchy dragToRow="0" dragToCol="0" dragToPage="0" dragToData="1"/>
  </pivotHierarchies>
  <pivotTableStyleInfo name="PivotStyleLight16" showRowHeaders="1" showColHeaders="1" showRowStripes="0" showColStripes="0" showLastColumn="1"/>
  <rowHierarchiesUsage count="1">
    <rowHierarchyUsage hierarchyUsage="4"/>
  </rowHierarchiesUsage>
  <colHierarchiesUsage count="1">
    <colHierarchyUsage hierarchyUsage="-2"/>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sourceDataName="WorksheetConnection_2014년 한국 개발자 실태조사 -통계.xlsx!RAW데이터">
        <x15:activeTabTopLevelEntity name="[RAW데이터]"/>
      </x15:pivotTableUISettings>
    </ext>
  </extLst>
</pivotTableDefinition>
</file>

<file path=xl/pivotTables/pivotTable8.xml><?xml version="1.0" encoding="utf-8"?>
<pivotTableDefinition xmlns="http://schemas.openxmlformats.org/spreadsheetml/2006/main" name="피벗 테이블4" cacheId="1" applyNumberFormats="0" applyBorderFormats="0" applyFontFormats="0" applyPatternFormats="0" applyAlignmentFormats="0" applyWidthHeightFormats="1" dataCaption="값" updatedVersion="5" minRefreshableVersion="3" useAutoFormatting="1" itemPrintTitles="1" createdVersion="5" indent="0" outline="1" outlineData="1" multipleFieldFilters="0" rowHeaderCaption="분야별">
  <location ref="A26:F41" firstHeaderRow="0" firstDataRow="1" firstDataCol="1"/>
  <pivotFields count="6">
    <pivotField dataField="1" showAll="0"/>
    <pivotField dataField="1" showAll="0"/>
    <pivotField dataField="1" showAll="0"/>
    <pivotField dataField="1" showAll="0"/>
    <pivotField dataField="1" showAll="0"/>
    <pivotField axis="axisRow" allDrilled="1" showAll="0" sortType="descending" defaultAttributeDrillState="1">
      <items count="15">
        <item x="0"/>
        <item x="1"/>
        <item x="2"/>
        <item x="3"/>
        <item x="4"/>
        <item x="5"/>
        <item x="6"/>
        <item x="7"/>
        <item x="8"/>
        <item x="9"/>
        <item x="10"/>
        <item x="11"/>
        <item x="12"/>
        <item x="13"/>
        <item t="default"/>
      </items>
      <autoSortScope>
        <pivotArea dataOnly="0" outline="0" fieldPosition="0">
          <references count="1">
            <reference field="4294967294" count="1" selected="0">
              <x v="0"/>
            </reference>
          </references>
        </pivotArea>
      </autoSortScope>
    </pivotField>
  </pivotFields>
  <rowFields count="1">
    <field x="5"/>
  </rowFields>
  <rowItems count="15">
    <i>
      <x/>
    </i>
    <i>
      <x v="7"/>
    </i>
    <i>
      <x v="3"/>
    </i>
    <i>
      <x v="9"/>
    </i>
    <i>
      <x v="12"/>
    </i>
    <i>
      <x v="2"/>
    </i>
    <i>
      <x v="8"/>
    </i>
    <i>
      <x v="10"/>
    </i>
    <i>
      <x v="4"/>
    </i>
    <i>
      <x v="11"/>
    </i>
    <i>
      <x v="5"/>
    </i>
    <i>
      <x v="1"/>
    </i>
    <i>
      <x v="13"/>
    </i>
    <i>
      <x v="6"/>
    </i>
    <i t="grand">
      <x/>
    </i>
  </rowItems>
  <colFields count="1">
    <field x="-2"/>
  </colFields>
  <colItems count="5">
    <i>
      <x/>
    </i>
    <i i="1">
      <x v="1"/>
    </i>
    <i i="2">
      <x v="2"/>
    </i>
    <i i="3">
      <x v="3"/>
    </i>
    <i i="4">
      <x v="4"/>
    </i>
  </colItems>
  <dataFields count="5">
    <dataField name="셈플개수" fld="2" subtotal="count" baseField="2" baseItem="3" numFmtId="187"/>
    <dataField name="만족도 평균" fld="0" subtotal="average" baseField="2" baseItem="0" numFmtId="188"/>
    <dataField name="만족도 분산" fld="1" subtotal="varp" baseField="2" baseItem="0" numFmtId="188"/>
    <dataField name="수입 평균" fld="3" subtotal="average" baseField="2" baseItem="3" numFmtId="176"/>
    <dataField name="수입 분산" fld="4" subtotal="varp" baseField="2" baseItem="3" numFmtId="176"/>
  </dataFields>
  <formats count="10">
    <format dxfId="66">
      <pivotArea outline="0" collapsedLevelsAreSubtotals="1" fieldPosition="0">
        <references count="1">
          <reference field="4294967294" count="1" selected="0">
            <x v="0"/>
          </reference>
        </references>
      </pivotArea>
    </format>
    <format dxfId="65">
      <pivotArea dataOnly="0" labelOnly="1" outline="0" fieldPosition="0">
        <references count="1">
          <reference field="4294967294" count="1">
            <x v="0"/>
          </reference>
        </references>
      </pivotArea>
    </format>
    <format dxfId="64">
      <pivotArea outline="0" collapsedLevelsAreSubtotals="1" fieldPosition="0">
        <references count="1">
          <reference field="4294967294" count="2" selected="0">
            <x v="3"/>
            <x v="4"/>
          </reference>
        </references>
      </pivotArea>
    </format>
    <format dxfId="63">
      <pivotArea dataOnly="0" labelOnly="1" outline="0" fieldPosition="0">
        <references count="1">
          <reference field="4294967294" count="2">
            <x v="3"/>
            <x v="4"/>
          </reference>
        </references>
      </pivotArea>
    </format>
    <format dxfId="62">
      <pivotArea outline="0" collapsedLevelsAreSubtotals="1" fieldPosition="0">
        <references count="1">
          <reference field="4294967294" count="1" selected="0">
            <x v="1"/>
          </reference>
        </references>
      </pivotArea>
    </format>
    <format dxfId="61">
      <pivotArea dataOnly="0" labelOnly="1" outline="0" fieldPosition="0">
        <references count="1">
          <reference field="4294967294" count="1">
            <x v="1"/>
          </reference>
        </references>
      </pivotArea>
    </format>
    <format dxfId="60">
      <pivotArea outline="0" collapsedLevelsAreSubtotals="1" fieldPosition="0">
        <references count="1">
          <reference field="4294967294" count="1" selected="0">
            <x v="2"/>
          </reference>
        </references>
      </pivotArea>
    </format>
    <format dxfId="59">
      <pivotArea dataOnly="0" labelOnly="1" outline="0" fieldPosition="0">
        <references count="1">
          <reference field="4294967294" count="1">
            <x v="2"/>
          </reference>
        </references>
      </pivotArea>
    </format>
    <format dxfId="58">
      <pivotArea collapsedLevelsAreSubtotals="1" fieldPosition="0">
        <references count="1">
          <reference field="5" count="9">
            <x v="1"/>
            <x v="2"/>
            <x v="4"/>
            <x v="5"/>
            <x v="6"/>
            <x v="8"/>
            <x v="10"/>
            <x v="11"/>
            <x v="13"/>
          </reference>
        </references>
      </pivotArea>
    </format>
    <format dxfId="57">
      <pivotArea dataOnly="0" labelOnly="1" fieldPosition="0">
        <references count="1">
          <reference field="5" count="9">
            <x v="1"/>
            <x v="2"/>
            <x v="4"/>
            <x v="5"/>
            <x v="6"/>
            <x v="8"/>
            <x v="10"/>
            <x v="11"/>
            <x v="13"/>
          </reference>
        </references>
      </pivotArea>
    </format>
  </formats>
  <pivotHierarchies count="29">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caption="만족도 평균"/>
    <pivotHierarchy dragToData="1" caption="만족도 분산"/>
    <pivotHierarchy dragToData="1" caption="셈플개수"/>
    <pivotHierarchy dragToData="1"/>
    <pivotHierarchy dragToData="1" caption="수입 평균"/>
    <pivotHierarchy dragToData="1" caption="수입 분산"/>
    <pivotHierarchy dragToRow="0" dragToCol="0" dragToPage="0" dragToData="1"/>
    <pivotHierarchy dragToRow="0" dragToCol="0" dragToPage="0" dragToData="1"/>
  </pivotHierarchies>
  <pivotTableStyleInfo name="PivotStyleLight16" showRowHeaders="1" showColHeaders="1" showRowStripes="0" showColStripes="0" showLastColumn="1"/>
  <rowHierarchiesUsage count="1">
    <rowHierarchyUsage hierarchyUsage="15"/>
  </rowHierarchiesUsage>
  <colHierarchiesUsage count="1">
    <colHierarchyUsage hierarchyUsage="-2"/>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sourceDataName="WorksheetConnection_2014년 한국 개발자 실태조사 -통계.xlsx!RAW데이터">
        <x15:activeTabTopLevelEntity name="[RAW데이터]"/>
      </x15:pivotTableUISettings>
    </ext>
  </extLst>
</pivotTableDefinition>
</file>

<file path=xl/tables/table1.xml><?xml version="1.0" encoding="utf-8"?>
<table xmlns="http://schemas.openxmlformats.org/spreadsheetml/2006/main" id="3" name="표3" displayName="표3" ref="A1:C13" totalsRowShown="0">
  <autoFilter ref="A1:C13"/>
  <sortState ref="A2:C13">
    <sortCondition descending="1" ref="C1:C13"/>
  </sortState>
  <tableColumns count="3">
    <tableColumn id="1" name="키워드"/>
    <tableColumn id="2" name="횟수"/>
    <tableColumn id="3" name="비율" dataDxfId="1">
      <calculatedColumnFormula>표3[[#This Row],[횟수]]/SUM(표3[횟수])</calculatedColumnFormula>
    </tableColumn>
  </tableColumns>
  <tableStyleInfo name="TableStyleMedium2" showFirstColumn="0" showLastColumn="0" showRowStripes="1" showColumnStripes="0"/>
</table>
</file>

<file path=xl/tables/table2.xml><?xml version="1.0" encoding="utf-8"?>
<table xmlns="http://schemas.openxmlformats.org/spreadsheetml/2006/main" id="1" name="RAW데이터" displayName="RAW데이터" ref="A1:S185" totalsRowShown="0" headerRowDxfId="21" dataDxfId="20">
  <tableColumns count="19">
    <tableColumn id="1" name="실제 나이" dataDxfId="19"/>
    <tableColumn id="2" name="연령구간">
      <calculatedColumnFormula>INT(A2/5)*5</calculatedColumnFormula>
    </tableColumn>
    <tableColumn id="3" name="성별" dataDxfId="18"/>
    <tableColumn id="16" name="경력" dataDxfId="17"/>
    <tableColumn id="17" name="경력구간" dataDxfId="16">
      <calculatedColumnFormula>INT(RAW데이터[[#This Row],[경력]]/3)*3+3</calculatedColumnFormula>
    </tableColumn>
    <tableColumn id="4" name="수익" dataDxfId="15"/>
    <tableColumn id="5" name="기대수익" dataDxfId="14"/>
    <tableColumn id="6" name="생계수익" dataDxfId="13"/>
    <tableColumn id="7" name="만족도" dataDxfId="12"/>
    <tableColumn id="8" name="기혼 " dataDxfId="11"/>
    <tableColumn id="15" name="맞벌이여부" dataDxfId="10"/>
    <tableColumn id="9" name="자녀수" dataDxfId="9"/>
    <tableColumn id="12" name="수입대비_x000a_기대수입 비율" dataDxfId="8">
      <calculatedColumnFormula>IFERROR(RAW데이터[[#This Row],[기대수익]]/RAW데이터[[#This Row],[수익]],"")</calculatedColumnFormula>
    </tableColumn>
    <tableColumn id="13" name="수입대비_x000a_생계수입 비율" dataDxfId="7">
      <calculatedColumnFormula>IFERROR(RAW데이터[[#This Row],[생계수익]]/RAW데이터[[#This Row],[수익]],"")</calculatedColumnFormula>
    </tableColumn>
    <tableColumn id="10" name="예상정년" dataDxfId="6"/>
    <tableColumn id="11" name="분야" dataDxfId="5"/>
    <tableColumn id="14" name="진로계획" dataDxfId="4"/>
    <tableColumn id="18" name="기업규모" dataDxfId="3"/>
    <tableColumn id="20" name="향후진로" dataDxfId="2"/>
  </tableColumns>
  <tableStyleInfo name="TableStyleMedium2" showFirstColumn="0" showLastColumn="0" showRowStripes="1" showColumnStripes="0"/>
</table>
</file>

<file path=xl/tables/table3.xml><?xml version="1.0" encoding="utf-8"?>
<table xmlns="http://schemas.openxmlformats.org/spreadsheetml/2006/main" id="2" name="표2" displayName="표2" ref="A1:B70" totalsRowShown="0">
  <autoFilter ref="A1:B70"/>
  <tableColumns count="2">
    <tableColumn id="1" name="내용" dataDxfId="0"/>
    <tableColumn id="2" name="키워드"/>
  </tableColumns>
  <tableStyleInfo name="TableStyleMedium2" showFirstColumn="0" showLastColumn="0" showRowStripes="1" showColumnStripes="0"/>
</table>
</file>

<file path=xl/theme/theme1.xml><?xml version="1.0" encoding="utf-8"?>
<a:theme xmlns:a="http://schemas.openxmlformats.org/drawingml/2006/main" name="Office 테마">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me2.do/FH3CJ8xI" TargetMode="External"/></Relationships>
</file>

<file path=xl/worksheets/_rels/sheet2.xml.rels><?xml version="1.0" encoding="UTF-8" standalone="yes"?>
<Relationships xmlns="http://schemas.openxmlformats.org/package/2006/relationships"><Relationship Id="rId2" Type="http://schemas.openxmlformats.org/officeDocument/2006/relationships/pivotTable" Target="../pivotTables/pivotTable2.xml"/><Relationship Id="rId1" Type="http://schemas.openxmlformats.org/officeDocument/2006/relationships/pivotTable" Target="../pivotTables/pivotTable1.xml"/></Relationships>
</file>

<file path=xl/worksheets/_rels/sheet3.xml.rels><?xml version="1.0" encoding="UTF-8" standalone="yes"?>
<Relationships xmlns="http://schemas.openxmlformats.org/package/2006/relationships"><Relationship Id="rId3" Type="http://schemas.openxmlformats.org/officeDocument/2006/relationships/pivotTable" Target="../pivotTables/pivotTable5.xml"/><Relationship Id="rId2" Type="http://schemas.openxmlformats.org/officeDocument/2006/relationships/pivotTable" Target="../pivotTables/pivotTable4.xml"/><Relationship Id="rId1" Type="http://schemas.openxmlformats.org/officeDocument/2006/relationships/pivotTable" Target="../pivotTables/pivotTable3.xml"/><Relationship Id="rId6" Type="http://schemas.openxmlformats.org/officeDocument/2006/relationships/pivotTable" Target="../pivotTables/pivotTable8.xml"/><Relationship Id="rId5" Type="http://schemas.openxmlformats.org/officeDocument/2006/relationships/pivotTable" Target="../pivotTables/pivotTable7.xml"/><Relationship Id="rId4" Type="http://schemas.openxmlformats.org/officeDocument/2006/relationships/pivotTable" Target="../pivotTables/pivotTable6.xml"/></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30"/>
  <sheetViews>
    <sheetView tabSelected="1" zoomScaleNormal="100" workbookViewId="0">
      <selection activeCell="D4" sqref="D4"/>
    </sheetView>
  </sheetViews>
  <sheetFormatPr defaultRowHeight="16.5" x14ac:dyDescent="0.3"/>
  <cols>
    <col min="1" max="1" width="21.75" customWidth="1"/>
    <col min="2" max="2" width="13.875" customWidth="1"/>
    <col min="3" max="3" width="20.125" customWidth="1"/>
    <col min="4" max="4" width="15.625" customWidth="1"/>
    <col min="5" max="5" width="13.875" customWidth="1"/>
    <col min="6" max="6" width="14.5" customWidth="1"/>
    <col min="7" max="7" width="11.625" customWidth="1"/>
    <col min="8" max="8" width="10.625" customWidth="1"/>
    <col min="9" max="9" width="12.875" customWidth="1"/>
    <col min="10" max="10" width="13.5" customWidth="1"/>
    <col min="11" max="11" width="16.25" customWidth="1"/>
  </cols>
  <sheetData>
    <row r="1" spans="1:6" x14ac:dyDescent="0.3">
      <c r="A1" s="69" t="s">
        <v>291</v>
      </c>
      <c r="B1" s="68" t="s">
        <v>292</v>
      </c>
      <c r="C1" s="68"/>
    </row>
    <row r="2" spans="1:6" x14ac:dyDescent="0.3">
      <c r="A2" s="70" t="s">
        <v>293</v>
      </c>
      <c r="B2" s="8" t="s">
        <v>294</v>
      </c>
      <c r="C2" s="8"/>
    </row>
    <row r="3" spans="1:6" x14ac:dyDescent="0.3">
      <c r="A3" s="70" t="s">
        <v>295</v>
      </c>
      <c r="B3" s="68" t="s">
        <v>296</v>
      </c>
      <c r="C3" s="68"/>
    </row>
    <row r="4" spans="1:6" x14ac:dyDescent="0.3">
      <c r="A4" s="70" t="s">
        <v>297</v>
      </c>
      <c r="B4" s="8" t="s">
        <v>299</v>
      </c>
      <c r="C4" s="8"/>
    </row>
    <row r="5" spans="1:6" x14ac:dyDescent="0.3">
      <c r="A5" s="70" t="s">
        <v>298</v>
      </c>
      <c r="B5" s="8" t="s">
        <v>300</v>
      </c>
      <c r="C5" s="8"/>
    </row>
    <row r="7" spans="1:6" x14ac:dyDescent="0.3">
      <c r="A7" s="6" t="s">
        <v>14</v>
      </c>
    </row>
    <row r="8" spans="1:6" x14ac:dyDescent="0.3">
      <c r="A8" s="6" t="s">
        <v>15</v>
      </c>
    </row>
    <row r="9" spans="1:6" x14ac:dyDescent="0.3">
      <c r="A9" s="6" t="s">
        <v>81</v>
      </c>
    </row>
    <row r="10" spans="1:6" x14ac:dyDescent="0.3">
      <c r="A10" s="6" t="s">
        <v>16</v>
      </c>
    </row>
    <row r="11" spans="1:6" x14ac:dyDescent="0.3">
      <c r="A11" s="6" t="s">
        <v>17</v>
      </c>
    </row>
    <row r="12" spans="1:6" x14ac:dyDescent="0.3">
      <c r="A12" s="6" t="s">
        <v>80</v>
      </c>
    </row>
    <row r="13" spans="1:6" x14ac:dyDescent="0.3">
      <c r="A13" s="7" t="s">
        <v>18</v>
      </c>
      <c r="B13" s="7" t="s">
        <v>19</v>
      </c>
      <c r="C13" s="7" t="s">
        <v>20</v>
      </c>
      <c r="D13" s="7" t="s">
        <v>21</v>
      </c>
      <c r="E13" s="7" t="s">
        <v>22</v>
      </c>
      <c r="F13" s="7" t="s">
        <v>23</v>
      </c>
    </row>
    <row r="14" spans="1:6" x14ac:dyDescent="0.3">
      <c r="A14" s="8" t="s">
        <v>24</v>
      </c>
      <c r="B14" s="9">
        <v>1</v>
      </c>
      <c r="C14" s="9">
        <v>0</v>
      </c>
      <c r="D14" s="9">
        <f>SUM(B14:C14)</f>
        <v>1</v>
      </c>
      <c r="E14" s="10">
        <f>B14/$D$21</f>
        <v>5.434782608695652E-3</v>
      </c>
      <c r="F14" s="10">
        <f t="shared" ref="F14:F20" si="0">C14/$D$21</f>
        <v>0</v>
      </c>
    </row>
    <row r="15" spans="1:6" x14ac:dyDescent="0.3">
      <c r="A15" s="8" t="s">
        <v>25</v>
      </c>
      <c r="B15" s="9">
        <v>5</v>
      </c>
      <c r="C15" s="9">
        <v>0</v>
      </c>
      <c r="D15" s="9">
        <f t="shared" ref="D15:D21" si="1">SUM(B15:C15)</f>
        <v>5</v>
      </c>
      <c r="E15" s="10">
        <f t="shared" ref="E15:E20" si="2">B15/$D$21</f>
        <v>2.717391304347826E-2</v>
      </c>
      <c r="F15" s="10">
        <f t="shared" si="0"/>
        <v>0</v>
      </c>
    </row>
    <row r="16" spans="1:6" x14ac:dyDescent="0.3">
      <c r="A16" s="8" t="s">
        <v>26</v>
      </c>
      <c r="B16" s="9">
        <v>41</v>
      </c>
      <c r="C16" s="9">
        <v>5</v>
      </c>
      <c r="D16" s="9">
        <f t="shared" si="1"/>
        <v>46</v>
      </c>
      <c r="E16" s="10">
        <f t="shared" si="2"/>
        <v>0.22282608695652173</v>
      </c>
      <c r="F16" s="10">
        <f t="shared" si="0"/>
        <v>2.717391304347826E-2</v>
      </c>
    </row>
    <row r="17" spans="1:8" x14ac:dyDescent="0.3">
      <c r="A17" s="8" t="s">
        <v>27</v>
      </c>
      <c r="B17" s="9">
        <v>58</v>
      </c>
      <c r="C17" s="9">
        <v>3</v>
      </c>
      <c r="D17" s="9">
        <f t="shared" si="1"/>
        <v>61</v>
      </c>
      <c r="E17" s="10">
        <f t="shared" si="2"/>
        <v>0.31521739130434784</v>
      </c>
      <c r="F17" s="10">
        <f t="shared" si="0"/>
        <v>1.6304347826086956E-2</v>
      </c>
    </row>
    <row r="18" spans="1:8" x14ac:dyDescent="0.3">
      <c r="A18" s="8" t="s">
        <v>28</v>
      </c>
      <c r="B18" s="9">
        <v>45</v>
      </c>
      <c r="C18" s="9">
        <v>2</v>
      </c>
      <c r="D18" s="9">
        <f t="shared" si="1"/>
        <v>47</v>
      </c>
      <c r="E18" s="10">
        <f t="shared" si="2"/>
        <v>0.24456521739130435</v>
      </c>
      <c r="F18" s="10">
        <f t="shared" si="0"/>
        <v>1.0869565217391304E-2</v>
      </c>
      <c r="H18" t="s">
        <v>285</v>
      </c>
    </row>
    <row r="19" spans="1:8" x14ac:dyDescent="0.3">
      <c r="A19" s="8" t="s">
        <v>29</v>
      </c>
      <c r="B19" s="9">
        <v>23</v>
      </c>
      <c r="C19" s="9">
        <v>0</v>
      </c>
      <c r="D19" s="9">
        <f t="shared" si="1"/>
        <v>23</v>
      </c>
      <c r="E19" s="10">
        <f t="shared" si="2"/>
        <v>0.125</v>
      </c>
      <c r="F19" s="10">
        <f t="shared" si="0"/>
        <v>0</v>
      </c>
    </row>
    <row r="20" spans="1:8" x14ac:dyDescent="0.3">
      <c r="A20" s="8" t="s">
        <v>30</v>
      </c>
      <c r="B20" s="9">
        <v>1</v>
      </c>
      <c r="C20" s="9">
        <v>0</v>
      </c>
      <c r="D20" s="9">
        <f t="shared" si="1"/>
        <v>1</v>
      </c>
      <c r="E20" s="10">
        <f t="shared" si="2"/>
        <v>5.434782608695652E-3</v>
      </c>
      <c r="F20" s="10">
        <f t="shared" si="0"/>
        <v>0</v>
      </c>
    </row>
    <row r="21" spans="1:8" x14ac:dyDescent="0.3">
      <c r="A21" s="8" t="s">
        <v>21</v>
      </c>
      <c r="B21" s="9">
        <f>SUM(B14:B20)</f>
        <v>174</v>
      </c>
      <c r="C21" s="9">
        <f>SUM(C14:C20)</f>
        <v>10</v>
      </c>
      <c r="D21" s="9">
        <f t="shared" si="1"/>
        <v>184</v>
      </c>
      <c r="E21" s="11">
        <f>SUM(E14:E20)</f>
        <v>0.94565217391304346</v>
      </c>
      <c r="F21" s="12">
        <f>SUM(F14:F20)</f>
        <v>5.434782608695652E-2</v>
      </c>
    </row>
    <row r="38" spans="1:8" x14ac:dyDescent="0.3">
      <c r="A38" s="6" t="s">
        <v>172</v>
      </c>
    </row>
    <row r="39" spans="1:8" x14ac:dyDescent="0.3">
      <c r="A39" s="14" t="s">
        <v>33</v>
      </c>
    </row>
    <row r="40" spans="1:8" x14ac:dyDescent="0.3">
      <c r="A40" s="14" t="s">
        <v>34</v>
      </c>
    </row>
    <row r="41" spans="1:8" x14ac:dyDescent="0.3">
      <c r="A41" s="14" t="s">
        <v>35</v>
      </c>
    </row>
    <row r="42" spans="1:8" x14ac:dyDescent="0.3">
      <c r="A42" t="s">
        <v>31</v>
      </c>
    </row>
    <row r="43" spans="1:8" x14ac:dyDescent="0.3">
      <c r="A43" t="s">
        <v>32</v>
      </c>
    </row>
    <row r="44" spans="1:8" ht="36" customHeight="1" x14ac:dyDescent="0.3">
      <c r="A44" s="7" t="s">
        <v>18</v>
      </c>
      <c r="B44" s="7" t="s">
        <v>36</v>
      </c>
      <c r="C44" s="7" t="s">
        <v>37</v>
      </c>
      <c r="D44" s="7" t="s">
        <v>38</v>
      </c>
      <c r="E44" s="15" t="s">
        <v>39</v>
      </c>
      <c r="F44" s="15" t="s">
        <v>40</v>
      </c>
      <c r="G44" s="15" t="s">
        <v>163</v>
      </c>
    </row>
    <row r="45" spans="1:8" x14ac:dyDescent="0.3">
      <c r="A45" s="16" t="s">
        <v>41</v>
      </c>
      <c r="B45" s="17">
        <f>AVERAGE(B46:B50)</f>
        <v>4440.4030421134039</v>
      </c>
      <c r="C45" s="18">
        <f>AVERAGE(C46:C50)</f>
        <v>7787.9952550175321</v>
      </c>
      <c r="D45" s="19">
        <f>AVERAGE(D46:D50)</f>
        <v>3555.4292170273425</v>
      </c>
      <c r="E45" s="10">
        <f>C45/B45</f>
        <v>1.7538937752170456</v>
      </c>
      <c r="F45" s="10">
        <f>D45/B45</f>
        <v>0.80069966246468038</v>
      </c>
      <c r="G45" s="57">
        <v>2.4456521739130435</v>
      </c>
    </row>
    <row r="46" spans="1:8" x14ac:dyDescent="0.3">
      <c r="A46" s="8" t="s">
        <v>42</v>
      </c>
      <c r="B46" s="20">
        <v>2800</v>
      </c>
      <c r="C46" s="20">
        <v>5040</v>
      </c>
      <c r="D46" s="20">
        <v>1920</v>
      </c>
      <c r="E46" s="10">
        <f t="shared" ref="E46:E50" si="3">C46/B46</f>
        <v>1.8</v>
      </c>
      <c r="F46" s="10">
        <f t="shared" ref="F46:F50" si="4">D46/B46</f>
        <v>0.68571428571428572</v>
      </c>
      <c r="G46" s="13">
        <v>2</v>
      </c>
    </row>
    <row r="47" spans="1:8" x14ac:dyDescent="0.3">
      <c r="A47" s="8" t="s">
        <v>43</v>
      </c>
      <c r="B47" s="20">
        <v>3012.391304347826</v>
      </c>
      <c r="C47" s="20">
        <v>5102.2222222222226</v>
      </c>
      <c r="D47" s="20">
        <v>2704.782608695652</v>
      </c>
      <c r="E47" s="10">
        <f t="shared" si="3"/>
        <v>1.6937448381483888</v>
      </c>
      <c r="F47" s="10">
        <f t="shared" si="4"/>
        <v>0.8978855452118063</v>
      </c>
      <c r="G47" s="13">
        <v>2.3641304347826089</v>
      </c>
      <c r="H47" s="67">
        <f>D47-D46</f>
        <v>784.78260869565202</v>
      </c>
    </row>
    <row r="48" spans="1:8" x14ac:dyDescent="0.3">
      <c r="A48" s="8" t="s">
        <v>44</v>
      </c>
      <c r="B48" s="20">
        <v>4438.0327868852455</v>
      </c>
      <c r="C48" s="20">
        <v>7401.6393442622948</v>
      </c>
      <c r="D48" s="20">
        <v>3611.4754098360654</v>
      </c>
      <c r="E48" s="10">
        <f t="shared" si="3"/>
        <v>1.6677748226950355</v>
      </c>
      <c r="F48" s="10">
        <f t="shared" si="4"/>
        <v>0.81375591016548465</v>
      </c>
      <c r="G48" s="13">
        <v>2.2950819672131146</v>
      </c>
      <c r="H48" s="67">
        <f t="shared" ref="H48:H50" si="5">D48-D47</f>
        <v>906.69280114041339</v>
      </c>
    </row>
    <row r="49" spans="1:8" x14ac:dyDescent="0.3">
      <c r="A49" s="8" t="s">
        <v>45</v>
      </c>
      <c r="B49" s="20">
        <v>5316.8085106382978</v>
      </c>
      <c r="C49" s="20">
        <v>8478.7234042553191</v>
      </c>
      <c r="D49" s="20">
        <v>4519.1489361702124</v>
      </c>
      <c r="E49" s="10">
        <f t="shared" si="3"/>
        <v>1.594701668734243</v>
      </c>
      <c r="F49" s="10">
        <f t="shared" si="4"/>
        <v>0.84997398855496409</v>
      </c>
      <c r="G49" s="13">
        <v>2.7925531914893615</v>
      </c>
      <c r="H49" s="67">
        <f t="shared" si="5"/>
        <v>907.67352633414703</v>
      </c>
    </row>
    <row r="50" spans="1:8" x14ac:dyDescent="0.3">
      <c r="A50" s="8" t="s">
        <v>46</v>
      </c>
      <c r="B50" s="20">
        <v>6634.782608695652</v>
      </c>
      <c r="C50" s="20">
        <v>12917.391304347826</v>
      </c>
      <c r="D50" s="20">
        <v>5021.739130434783</v>
      </c>
      <c r="E50" s="10">
        <f t="shared" si="3"/>
        <v>1.9469200524246397</v>
      </c>
      <c r="F50" s="10">
        <f t="shared" si="4"/>
        <v>0.75688073394495425</v>
      </c>
      <c r="G50" s="13">
        <v>2.4456521739130435</v>
      </c>
      <c r="H50" s="67">
        <f t="shared" si="5"/>
        <v>502.59019426457053</v>
      </c>
    </row>
    <row r="66" spans="1:3" x14ac:dyDescent="0.3">
      <c r="A66" s="6" t="s">
        <v>173</v>
      </c>
    </row>
    <row r="67" spans="1:3" x14ac:dyDescent="0.3">
      <c r="A67" s="14" t="s">
        <v>151</v>
      </c>
    </row>
    <row r="68" spans="1:3" x14ac:dyDescent="0.3">
      <c r="A68" s="14" t="s">
        <v>152</v>
      </c>
    </row>
    <row r="69" spans="1:3" ht="33" x14ac:dyDescent="0.3">
      <c r="A69" s="7" t="s">
        <v>150</v>
      </c>
      <c r="B69" s="7" t="s">
        <v>142</v>
      </c>
      <c r="C69" s="15" t="s">
        <v>163</v>
      </c>
    </row>
    <row r="70" spans="1:3" x14ac:dyDescent="0.3">
      <c r="A70" s="56" t="s">
        <v>143</v>
      </c>
      <c r="B70" s="20">
        <v>2595.8333333333335</v>
      </c>
      <c r="C70" s="13">
        <v>2.0833333333333335</v>
      </c>
    </row>
    <row r="71" spans="1:3" x14ac:dyDescent="0.3">
      <c r="A71" s="56" t="s">
        <v>144</v>
      </c>
      <c r="B71" s="20">
        <v>3211.3461538461538</v>
      </c>
      <c r="C71" s="13">
        <v>2.1394230769230771</v>
      </c>
    </row>
    <row r="72" spans="1:3" x14ac:dyDescent="0.3">
      <c r="A72" s="56" t="s">
        <v>145</v>
      </c>
      <c r="B72" s="20">
        <v>4919.1176470588234</v>
      </c>
      <c r="C72" s="13">
        <v>2.6838235294117645</v>
      </c>
    </row>
    <row r="73" spans="1:3" x14ac:dyDescent="0.3">
      <c r="A73" s="56" t="s">
        <v>146</v>
      </c>
      <c r="B73" s="20">
        <v>5238</v>
      </c>
      <c r="C73" s="13">
        <v>2.6666666666666665</v>
      </c>
    </row>
    <row r="74" spans="1:3" x14ac:dyDescent="0.3">
      <c r="A74" s="56" t="s">
        <v>147</v>
      </c>
      <c r="B74" s="20">
        <v>5788.8888888888887</v>
      </c>
      <c r="C74" s="13">
        <v>2.5462962962962963</v>
      </c>
    </row>
    <row r="75" spans="1:3" x14ac:dyDescent="0.3">
      <c r="A75" s="56" t="s">
        <v>148</v>
      </c>
      <c r="B75" s="20">
        <v>6733.333333333333</v>
      </c>
      <c r="C75" s="13">
        <v>3.1944444444444446</v>
      </c>
    </row>
    <row r="76" spans="1:3" x14ac:dyDescent="0.3">
      <c r="A76" s="56" t="s">
        <v>149</v>
      </c>
      <c r="B76" s="20">
        <v>7928.5714285714284</v>
      </c>
      <c r="C76" s="13">
        <v>3.0357142857142856</v>
      </c>
    </row>
    <row r="92" spans="1:5" x14ac:dyDescent="0.3">
      <c r="A92" s="6" t="s">
        <v>174</v>
      </c>
    </row>
    <row r="93" spans="1:5" x14ac:dyDescent="0.3">
      <c r="A93" s="14" t="s">
        <v>160</v>
      </c>
    </row>
    <row r="94" spans="1:5" x14ac:dyDescent="0.3">
      <c r="A94" s="14" t="s">
        <v>162</v>
      </c>
    </row>
    <row r="95" spans="1:5" ht="33" x14ac:dyDescent="0.3">
      <c r="A95" s="7" t="s">
        <v>153</v>
      </c>
      <c r="B95" s="15" t="s">
        <v>163</v>
      </c>
      <c r="C95" s="7" t="s">
        <v>155</v>
      </c>
      <c r="D95" s="7" t="s">
        <v>156</v>
      </c>
      <c r="E95" s="7" t="s">
        <v>161</v>
      </c>
    </row>
    <row r="96" spans="1:5" ht="33" x14ac:dyDescent="0.3">
      <c r="A96" s="61" t="s">
        <v>158</v>
      </c>
      <c r="B96" s="13">
        <v>1.6875</v>
      </c>
      <c r="C96" s="13">
        <v>1.91796875</v>
      </c>
      <c r="D96" s="20">
        <v>4707</v>
      </c>
      <c r="E96" s="62">
        <v>5091131</v>
      </c>
    </row>
    <row r="97" spans="1:5" x14ac:dyDescent="0.3">
      <c r="A97" s="56" t="s">
        <v>121</v>
      </c>
      <c r="B97" s="13">
        <v>2.3148148148148149</v>
      </c>
      <c r="C97" s="13">
        <v>2.1647805212620019</v>
      </c>
      <c r="D97" s="20">
        <v>3254.8148148148148</v>
      </c>
      <c r="E97" s="62">
        <v>3230002.7434842251</v>
      </c>
    </row>
    <row r="98" spans="1:5" x14ac:dyDescent="0.3">
      <c r="A98" s="56" t="s">
        <v>120</v>
      </c>
      <c r="B98" s="13">
        <v>2.3097826086956523</v>
      </c>
      <c r="C98" s="13">
        <v>1.6282195179584118</v>
      </c>
      <c r="D98" s="20">
        <v>3878.695652173913</v>
      </c>
      <c r="E98" s="62">
        <v>2168472.2117202263</v>
      </c>
    </row>
    <row r="99" spans="1:5" x14ac:dyDescent="0.3">
      <c r="A99" s="56" t="s">
        <v>119</v>
      </c>
      <c r="B99" s="13">
        <v>2.5</v>
      </c>
      <c r="C99" s="13">
        <v>2.03125</v>
      </c>
      <c r="D99" s="20">
        <v>4557</v>
      </c>
      <c r="E99" s="62">
        <v>2795711</v>
      </c>
    </row>
    <row r="100" spans="1:5" x14ac:dyDescent="0.3">
      <c r="A100" s="56" t="s">
        <v>122</v>
      </c>
      <c r="B100" s="13">
        <v>3.0681818181818183</v>
      </c>
      <c r="C100" s="13">
        <v>1.5237603305785115</v>
      </c>
      <c r="D100" s="20">
        <v>5050.454545454545</v>
      </c>
      <c r="E100" s="62">
        <v>4583367.9752066135</v>
      </c>
    </row>
    <row r="101" spans="1:5" x14ac:dyDescent="0.3">
      <c r="A101" s="56" t="s">
        <v>159</v>
      </c>
      <c r="B101" s="13">
        <v>2.8017241379310347</v>
      </c>
      <c r="C101" s="13">
        <v>1.3637039239001183</v>
      </c>
      <c r="D101" s="20">
        <v>6177.5862068965516</v>
      </c>
      <c r="E101" s="62">
        <v>5455618.3115338907</v>
      </c>
    </row>
    <row r="115" spans="1:4" x14ac:dyDescent="0.3">
      <c r="A115" s="6" t="s">
        <v>175</v>
      </c>
    </row>
    <row r="116" spans="1:4" x14ac:dyDescent="0.3">
      <c r="A116" s="14" t="s">
        <v>170</v>
      </c>
    </row>
    <row r="117" spans="1:4" x14ac:dyDescent="0.3">
      <c r="A117" s="14" t="s">
        <v>177</v>
      </c>
    </row>
    <row r="118" spans="1:4" x14ac:dyDescent="0.3">
      <c r="A118" s="14" t="s">
        <v>171</v>
      </c>
    </row>
    <row r="119" spans="1:4" x14ac:dyDescent="0.3">
      <c r="A119" s="7" t="s">
        <v>164</v>
      </c>
      <c r="B119" s="7" t="s">
        <v>154</v>
      </c>
      <c r="C119" s="7" t="s">
        <v>156</v>
      </c>
      <c r="D119" s="7" t="s">
        <v>157</v>
      </c>
    </row>
    <row r="120" spans="1:4" x14ac:dyDescent="0.3">
      <c r="A120" s="61" t="s">
        <v>167</v>
      </c>
      <c r="B120" s="13">
        <v>2.9924242424242422</v>
      </c>
      <c r="C120" s="20">
        <v>4244.545454545455</v>
      </c>
      <c r="D120" s="62">
        <v>3067727.8236914538</v>
      </c>
    </row>
    <row r="121" spans="1:4" ht="33" x14ac:dyDescent="0.3">
      <c r="A121" s="61" t="s">
        <v>166</v>
      </c>
      <c r="B121" s="13">
        <v>2.7163461538461537</v>
      </c>
      <c r="C121" s="20">
        <v>4950.9615384615381</v>
      </c>
      <c r="D121" s="62">
        <v>7533397.1523668692</v>
      </c>
    </row>
    <row r="122" spans="1:4" ht="33" x14ac:dyDescent="0.3">
      <c r="A122" s="61" t="s">
        <v>168</v>
      </c>
      <c r="B122" s="13">
        <v>2.34375</v>
      </c>
      <c r="C122" s="20">
        <v>4862.5</v>
      </c>
      <c r="D122" s="62">
        <v>3323593.75</v>
      </c>
    </row>
    <row r="123" spans="1:4" ht="33" x14ac:dyDescent="0.3">
      <c r="A123" s="61" t="s">
        <v>169</v>
      </c>
      <c r="B123" s="13">
        <v>2.1428571428571428</v>
      </c>
      <c r="C123" s="20">
        <v>3875</v>
      </c>
      <c r="D123" s="62">
        <v>3657410.7142857127</v>
      </c>
    </row>
    <row r="124" spans="1:4" x14ac:dyDescent="0.3">
      <c r="A124" s="61" t="s">
        <v>165</v>
      </c>
      <c r="B124" s="13">
        <v>2.0416666666666665</v>
      </c>
      <c r="C124" s="20">
        <v>4403.5</v>
      </c>
      <c r="D124" s="62">
        <v>2260066.0833333321</v>
      </c>
    </row>
    <row r="140" spans="1:1" x14ac:dyDescent="0.3">
      <c r="A140" s="6" t="s">
        <v>176</v>
      </c>
    </row>
    <row r="141" spans="1:1" x14ac:dyDescent="0.3">
      <c r="A141" s="14" t="s">
        <v>47</v>
      </c>
    </row>
    <row r="142" spans="1:1" x14ac:dyDescent="0.3">
      <c r="A142" s="14" t="s">
        <v>48</v>
      </c>
    </row>
    <row r="143" spans="1:1" x14ac:dyDescent="0.3">
      <c r="A143" s="14" t="s">
        <v>63</v>
      </c>
    </row>
    <row r="144" spans="1:1" x14ac:dyDescent="0.3">
      <c r="A144" s="14" t="s">
        <v>75</v>
      </c>
    </row>
    <row r="145" spans="1:11" x14ac:dyDescent="0.3">
      <c r="A145" s="14" t="s">
        <v>76</v>
      </c>
    </row>
    <row r="146" spans="1:11" ht="31.5" customHeight="1" x14ac:dyDescent="0.3">
      <c r="A146" s="7" t="s">
        <v>49</v>
      </c>
      <c r="B146" s="7" t="s">
        <v>50</v>
      </c>
      <c r="C146" s="7" t="s">
        <v>51</v>
      </c>
      <c r="D146" s="7" t="s">
        <v>52</v>
      </c>
      <c r="F146" s="15" t="s">
        <v>58</v>
      </c>
      <c r="G146" s="15" t="s">
        <v>66</v>
      </c>
      <c r="H146" s="15" t="s">
        <v>64</v>
      </c>
      <c r="I146" s="15" t="s">
        <v>74</v>
      </c>
      <c r="J146" s="15" t="s">
        <v>72</v>
      </c>
      <c r="K146" s="15" t="s">
        <v>73</v>
      </c>
    </row>
    <row r="147" spans="1:11" x14ac:dyDescent="0.3">
      <c r="A147" s="8" t="s">
        <v>42</v>
      </c>
      <c r="B147" s="21">
        <v>1</v>
      </c>
      <c r="C147" s="21">
        <v>0</v>
      </c>
      <c r="D147" s="22"/>
      <c r="F147" s="38" t="s">
        <v>11</v>
      </c>
      <c r="G147" s="32" t="s">
        <v>67</v>
      </c>
      <c r="H147" s="39">
        <v>114</v>
      </c>
      <c r="I147" s="40">
        <v>2.3684210526315788</v>
      </c>
      <c r="J147" s="41">
        <v>1.6409325659354401</v>
      </c>
      <c r="K147" s="41">
        <v>0.86975427338002964</v>
      </c>
    </row>
    <row r="148" spans="1:11" x14ac:dyDescent="0.3">
      <c r="A148" s="8" t="s">
        <v>43</v>
      </c>
      <c r="B148" s="21">
        <v>0.92682926829268297</v>
      </c>
      <c r="C148" s="21">
        <v>7.3170731707317027E-2</v>
      </c>
      <c r="D148" s="22">
        <v>1</v>
      </c>
      <c r="F148" s="38" t="s">
        <v>61</v>
      </c>
      <c r="G148" s="32" t="s">
        <v>70</v>
      </c>
      <c r="H148" s="39">
        <v>19</v>
      </c>
      <c r="I148" s="40">
        <v>2.5</v>
      </c>
      <c r="J148" s="41">
        <v>3.1578589762844929</v>
      </c>
      <c r="K148" s="41">
        <v>1.6838777958148261</v>
      </c>
    </row>
    <row r="149" spans="1:11" x14ac:dyDescent="0.3">
      <c r="A149" s="8" t="s">
        <v>44</v>
      </c>
      <c r="B149" s="21">
        <v>0.65517241379310343</v>
      </c>
      <c r="C149" s="21">
        <v>0.34482758620689657</v>
      </c>
      <c r="D149" s="22">
        <v>1.4166666666666667</v>
      </c>
      <c r="F149" s="33"/>
      <c r="G149" s="33" t="s">
        <v>69</v>
      </c>
      <c r="H149" s="34">
        <v>5</v>
      </c>
      <c r="I149" s="35">
        <v>2.25</v>
      </c>
      <c r="J149" s="36">
        <v>1.3237021857923497</v>
      </c>
      <c r="K149" s="36">
        <v>0.78060109289617485</v>
      </c>
    </row>
    <row r="150" spans="1:11" x14ac:dyDescent="0.3">
      <c r="A150" s="8" t="s">
        <v>45</v>
      </c>
      <c r="B150" s="21">
        <v>0.35555555555555557</v>
      </c>
      <c r="C150" s="21">
        <v>0.64444444444444438</v>
      </c>
      <c r="D150" s="22">
        <v>1.7391304347826086</v>
      </c>
      <c r="F150" s="37"/>
      <c r="G150" s="33" t="s">
        <v>68</v>
      </c>
      <c r="H150" s="34">
        <v>14</v>
      </c>
      <c r="I150" s="35">
        <v>2.5892857142857144</v>
      </c>
      <c r="J150" s="36">
        <v>3.6819037735679627</v>
      </c>
      <c r="K150" s="36">
        <v>1.9419568537915837</v>
      </c>
    </row>
    <row r="151" spans="1:11" x14ac:dyDescent="0.3">
      <c r="A151" s="8" t="s">
        <v>46</v>
      </c>
      <c r="B151" s="21">
        <v>0.34782608695652173</v>
      </c>
      <c r="C151" s="21">
        <v>0.65217391304347827</v>
      </c>
      <c r="D151" s="22">
        <v>1.6923076923076923</v>
      </c>
      <c r="F151" s="32" t="s">
        <v>54</v>
      </c>
      <c r="G151" s="32" t="s">
        <v>70</v>
      </c>
      <c r="H151" s="39">
        <v>24</v>
      </c>
      <c r="I151" s="40">
        <v>2.8125</v>
      </c>
      <c r="J151" s="41">
        <v>2.2653868575211455</v>
      </c>
      <c r="K151" s="41">
        <v>0.85047734925830909</v>
      </c>
    </row>
    <row r="152" spans="1:11" x14ac:dyDescent="0.3">
      <c r="F152" s="37"/>
      <c r="G152" s="33" t="s">
        <v>69</v>
      </c>
      <c r="H152" s="34">
        <v>12</v>
      </c>
      <c r="I152" s="35">
        <v>2.5</v>
      </c>
      <c r="J152" s="36">
        <v>1.7773882679068438</v>
      </c>
      <c r="K152" s="36">
        <v>0.77810278816470768</v>
      </c>
    </row>
    <row r="153" spans="1:11" x14ac:dyDescent="0.3">
      <c r="F153" s="33"/>
      <c r="G153" s="33" t="s">
        <v>68</v>
      </c>
      <c r="H153" s="34">
        <v>12</v>
      </c>
      <c r="I153" s="35">
        <v>3.125</v>
      </c>
      <c r="J153" s="36">
        <v>2.7533854471354466</v>
      </c>
      <c r="K153" s="36">
        <v>0.92285191035191039</v>
      </c>
    </row>
    <row r="154" spans="1:11" x14ac:dyDescent="0.3">
      <c r="F154" s="38" t="s">
        <v>56</v>
      </c>
      <c r="G154" s="32" t="s">
        <v>70</v>
      </c>
      <c r="H154" s="39">
        <v>23</v>
      </c>
      <c r="I154" s="40">
        <v>2.3369565217391304</v>
      </c>
      <c r="J154" s="41">
        <v>1.5133257910159505</v>
      </c>
      <c r="K154" s="41">
        <v>0.8628565272353077</v>
      </c>
    </row>
    <row r="155" spans="1:11" x14ac:dyDescent="0.3">
      <c r="F155" s="33"/>
      <c r="G155" s="33" t="s">
        <v>69</v>
      </c>
      <c r="H155" s="34">
        <v>19</v>
      </c>
      <c r="I155" s="35">
        <v>2.4342105263157894</v>
      </c>
      <c r="J155" s="36">
        <v>1.5871638748025345</v>
      </c>
      <c r="K155" s="36">
        <v>0.87355778878976764</v>
      </c>
    </row>
    <row r="156" spans="1:11" x14ac:dyDescent="0.3">
      <c r="F156" s="33"/>
      <c r="G156" s="33" t="s">
        <v>68</v>
      </c>
      <c r="H156" s="34">
        <v>4</v>
      </c>
      <c r="I156" s="35">
        <v>1.875</v>
      </c>
      <c r="J156" s="36">
        <v>1.1625948930296757</v>
      </c>
      <c r="K156" s="36">
        <v>0.81202553485162177</v>
      </c>
    </row>
    <row r="157" spans="1:11" x14ac:dyDescent="0.3">
      <c r="F157" s="32" t="s">
        <v>57</v>
      </c>
      <c r="G157" s="32" t="s">
        <v>70</v>
      </c>
      <c r="H157" s="39">
        <v>4</v>
      </c>
      <c r="I157" s="40">
        <v>3.125</v>
      </c>
      <c r="J157" s="41">
        <v>1.5892691726390717</v>
      </c>
      <c r="K157" s="41">
        <v>1.2387925990931694</v>
      </c>
    </row>
    <row r="158" spans="1:11" x14ac:dyDescent="0.3">
      <c r="F158" s="33"/>
      <c r="G158" s="33" t="s">
        <v>69</v>
      </c>
      <c r="H158" s="34">
        <v>3</v>
      </c>
      <c r="I158" s="35">
        <v>2.9166666666666665</v>
      </c>
      <c r="J158" s="36">
        <v>1.4900947459086993</v>
      </c>
      <c r="K158" s="36">
        <v>1.148578811369509</v>
      </c>
    </row>
    <row r="159" spans="1:11" x14ac:dyDescent="0.3">
      <c r="F159" s="33"/>
      <c r="G159" s="33" t="s">
        <v>68</v>
      </c>
      <c r="H159" s="34">
        <v>1</v>
      </c>
      <c r="I159" s="35">
        <v>3.75</v>
      </c>
      <c r="J159" s="36">
        <v>1.8867924528301887</v>
      </c>
      <c r="K159" s="36">
        <v>1.5094339622641511</v>
      </c>
    </row>
    <row r="160" spans="1:11" x14ac:dyDescent="0.3">
      <c r="H160" s="24"/>
      <c r="I160" s="24"/>
      <c r="J160" s="24"/>
      <c r="K160" s="24"/>
    </row>
    <row r="167" spans="1:2" x14ac:dyDescent="0.3">
      <c r="A167" s="6" t="s">
        <v>255</v>
      </c>
    </row>
    <row r="168" spans="1:2" x14ac:dyDescent="0.3">
      <c r="A168" s="14" t="s">
        <v>256</v>
      </c>
    </row>
    <row r="169" spans="1:2" x14ac:dyDescent="0.3">
      <c r="A169" t="s">
        <v>257</v>
      </c>
    </row>
    <row r="170" spans="1:2" x14ac:dyDescent="0.3">
      <c r="A170" s="7" t="s">
        <v>164</v>
      </c>
      <c r="B170" s="7" t="s">
        <v>254</v>
      </c>
    </row>
    <row r="171" spans="1:2" x14ac:dyDescent="0.3">
      <c r="A171" s="64" t="s">
        <v>248</v>
      </c>
      <c r="B171" s="10">
        <v>0.31360946745562129</v>
      </c>
    </row>
    <row r="172" spans="1:2" x14ac:dyDescent="0.3">
      <c r="A172" s="64" t="s">
        <v>249</v>
      </c>
      <c r="B172" s="10">
        <v>0.19526627218934911</v>
      </c>
    </row>
    <row r="173" spans="1:2" x14ac:dyDescent="0.3">
      <c r="A173" s="64" t="s">
        <v>250</v>
      </c>
      <c r="B173" s="10">
        <v>0.15384615384615385</v>
      </c>
    </row>
    <row r="174" spans="1:2" x14ac:dyDescent="0.3">
      <c r="A174" s="64" t="s">
        <v>251</v>
      </c>
      <c r="B174" s="10">
        <v>0.14201183431952663</v>
      </c>
    </row>
    <row r="175" spans="1:2" ht="33" x14ac:dyDescent="0.3">
      <c r="A175" s="64" t="s">
        <v>252</v>
      </c>
      <c r="B175" s="10">
        <v>0.1242603550295858</v>
      </c>
    </row>
    <row r="176" spans="1:2" x14ac:dyDescent="0.3">
      <c r="A176" s="64" t="s">
        <v>253</v>
      </c>
      <c r="B176" s="10">
        <v>7.1005917159763315E-2</v>
      </c>
    </row>
    <row r="184" spans="1:2" x14ac:dyDescent="0.3">
      <c r="A184" s="6" t="s">
        <v>290</v>
      </c>
    </row>
    <row r="185" spans="1:2" x14ac:dyDescent="0.3">
      <c r="A185" s="7" t="s">
        <v>287</v>
      </c>
      <c r="B185" s="7" t="s">
        <v>288</v>
      </c>
    </row>
    <row r="186" spans="1:2" x14ac:dyDescent="0.3">
      <c r="A186" s="65" t="s">
        <v>280</v>
      </c>
      <c r="B186" s="66">
        <v>16</v>
      </c>
    </row>
    <row r="187" spans="1:2" x14ac:dyDescent="0.3">
      <c r="A187" s="65" t="s">
        <v>278</v>
      </c>
      <c r="B187" s="66">
        <v>12</v>
      </c>
    </row>
    <row r="188" spans="1:2" ht="33" x14ac:dyDescent="0.3">
      <c r="A188" s="65" t="s">
        <v>282</v>
      </c>
      <c r="B188" s="66">
        <v>11</v>
      </c>
    </row>
    <row r="189" spans="1:2" x14ac:dyDescent="0.3">
      <c r="A189" s="65" t="s">
        <v>274</v>
      </c>
      <c r="B189" s="66">
        <v>10</v>
      </c>
    </row>
    <row r="190" spans="1:2" x14ac:dyDescent="0.3">
      <c r="A190" s="65" t="s">
        <v>277</v>
      </c>
      <c r="B190" s="66">
        <v>8</v>
      </c>
    </row>
    <row r="191" spans="1:2" x14ac:dyDescent="0.3">
      <c r="A191" s="64" t="s">
        <v>286</v>
      </c>
      <c r="B191" s="34">
        <v>4</v>
      </c>
    </row>
    <row r="192" spans="1:2" x14ac:dyDescent="0.3">
      <c r="A192" s="64" t="s">
        <v>284</v>
      </c>
      <c r="B192" s="34">
        <v>3</v>
      </c>
    </row>
    <row r="193" spans="1:2" x14ac:dyDescent="0.3">
      <c r="A193" s="64" t="s">
        <v>281</v>
      </c>
      <c r="B193" s="34">
        <v>3</v>
      </c>
    </row>
    <row r="194" spans="1:2" x14ac:dyDescent="0.3">
      <c r="A194" s="64" t="s">
        <v>289</v>
      </c>
      <c r="B194" s="34">
        <v>4</v>
      </c>
    </row>
    <row r="214" spans="6:11" ht="33" x14ac:dyDescent="0.3">
      <c r="F214" s="15" t="s">
        <v>58</v>
      </c>
      <c r="G214" s="15" t="s">
        <v>64</v>
      </c>
      <c r="H214" s="15" t="s">
        <v>74</v>
      </c>
      <c r="I214" s="15" t="s">
        <v>72</v>
      </c>
      <c r="J214" s="15" t="s">
        <v>73</v>
      </c>
    </row>
    <row r="215" spans="6:11" x14ac:dyDescent="0.3">
      <c r="F215" s="38" t="s">
        <v>11</v>
      </c>
      <c r="G215" s="34">
        <v>114</v>
      </c>
      <c r="H215" s="35">
        <v>2.3684210526315788</v>
      </c>
      <c r="I215" s="36">
        <v>1.6409325659354401</v>
      </c>
      <c r="J215" s="36">
        <v>0.86975427338002964</v>
      </c>
    </row>
    <row r="216" spans="6:11" x14ac:dyDescent="0.3">
      <c r="F216" s="38" t="s">
        <v>61</v>
      </c>
      <c r="G216" s="34">
        <v>19</v>
      </c>
      <c r="H216" s="35">
        <v>2.5</v>
      </c>
      <c r="I216" s="36">
        <v>3.1578589762844929</v>
      </c>
      <c r="J216" s="36">
        <v>1.6838777958148261</v>
      </c>
    </row>
    <row r="217" spans="6:11" x14ac:dyDescent="0.3">
      <c r="F217" s="32" t="s">
        <v>54</v>
      </c>
      <c r="G217" s="34">
        <v>24</v>
      </c>
      <c r="H217" s="35">
        <v>2.8125</v>
      </c>
      <c r="I217" s="36">
        <v>2.2653868575211455</v>
      </c>
      <c r="J217" s="36">
        <v>0.85047734925830909</v>
      </c>
    </row>
    <row r="218" spans="6:11" x14ac:dyDescent="0.3">
      <c r="F218" s="38" t="s">
        <v>56</v>
      </c>
      <c r="G218" s="34">
        <v>23</v>
      </c>
      <c r="H218" s="35">
        <v>2.3369565217391304</v>
      </c>
      <c r="I218" s="36">
        <v>1.5133257910159505</v>
      </c>
      <c r="J218" s="36">
        <v>0.8628565272353077</v>
      </c>
    </row>
    <row r="219" spans="6:11" x14ac:dyDescent="0.3">
      <c r="F219" s="32" t="s">
        <v>57</v>
      </c>
      <c r="G219" s="34">
        <v>4</v>
      </c>
      <c r="H219" s="35">
        <v>3.125</v>
      </c>
      <c r="I219" s="36">
        <v>1.5892691726390717</v>
      </c>
      <c r="J219" s="36">
        <v>1.2387925990931694</v>
      </c>
    </row>
    <row r="224" spans="6:11" ht="33" x14ac:dyDescent="0.3">
      <c r="F224" s="7" t="s">
        <v>18</v>
      </c>
      <c r="G224" s="7" t="s">
        <v>36</v>
      </c>
      <c r="H224" s="7" t="s">
        <v>37</v>
      </c>
      <c r="I224" s="7" t="s">
        <v>38</v>
      </c>
      <c r="J224" s="15" t="s">
        <v>163</v>
      </c>
      <c r="K224" s="15" t="s">
        <v>40</v>
      </c>
    </row>
    <row r="225" spans="6:11" x14ac:dyDescent="0.3">
      <c r="F225" s="16" t="s">
        <v>41</v>
      </c>
      <c r="G225" s="17">
        <f>AVERAGE(G226:G230)</f>
        <v>4440.4030421134039</v>
      </c>
      <c r="H225" s="18">
        <f>AVERAGE(H226:H230)</f>
        <v>7787.9952550175321</v>
      </c>
      <c r="I225" s="19">
        <f>AVERAGE(I226:I230)</f>
        <v>3555.4292170273425</v>
      </c>
      <c r="J225" s="57">
        <v>2.4456521739130435</v>
      </c>
      <c r="K225" s="10">
        <f>I225/G225</f>
        <v>0.80069966246468038</v>
      </c>
    </row>
    <row r="226" spans="6:11" x14ac:dyDescent="0.3">
      <c r="F226" s="8" t="s">
        <v>25</v>
      </c>
      <c r="G226" s="20">
        <v>2800</v>
      </c>
      <c r="H226" s="20">
        <v>5040</v>
      </c>
      <c r="I226" s="20">
        <v>1920</v>
      </c>
      <c r="J226" s="13">
        <v>2</v>
      </c>
      <c r="K226" s="10">
        <f t="shared" ref="K226:K230" si="6">I226/G226</f>
        <v>0.68571428571428572</v>
      </c>
    </row>
    <row r="227" spans="6:11" x14ac:dyDescent="0.3">
      <c r="F227" s="8" t="s">
        <v>43</v>
      </c>
      <c r="G227" s="20">
        <v>3012.391304347826</v>
      </c>
      <c r="H227" s="20">
        <v>5102.2222222222226</v>
      </c>
      <c r="I227" s="20">
        <v>2704.782608695652</v>
      </c>
      <c r="J227" s="13">
        <v>2.3641304347826089</v>
      </c>
      <c r="K227" s="10">
        <f t="shared" si="6"/>
        <v>0.8978855452118063</v>
      </c>
    </row>
    <row r="228" spans="6:11" x14ac:dyDescent="0.3">
      <c r="F228" s="8" t="s">
        <v>27</v>
      </c>
      <c r="G228" s="20">
        <v>4438.0327868852455</v>
      </c>
      <c r="H228" s="20">
        <v>7401.6393442622948</v>
      </c>
      <c r="I228" s="20">
        <v>3611.4754098360654</v>
      </c>
      <c r="J228" s="13">
        <v>2.2950819672131146</v>
      </c>
      <c r="K228" s="10">
        <f t="shared" si="6"/>
        <v>0.81375591016548465</v>
      </c>
    </row>
    <row r="229" spans="6:11" x14ac:dyDescent="0.3">
      <c r="F229" s="8" t="s">
        <v>45</v>
      </c>
      <c r="G229" s="20">
        <v>5316.8085106382978</v>
      </c>
      <c r="H229" s="20">
        <v>8478.7234042553191</v>
      </c>
      <c r="I229" s="20">
        <v>4519.1489361702124</v>
      </c>
      <c r="J229" s="13">
        <v>2.7925531914893615</v>
      </c>
      <c r="K229" s="10">
        <f t="shared" si="6"/>
        <v>0.84997398855496409</v>
      </c>
    </row>
    <row r="230" spans="6:11" x14ac:dyDescent="0.3">
      <c r="F230" s="8" t="s">
        <v>29</v>
      </c>
      <c r="G230" s="20">
        <v>6634.782608695652</v>
      </c>
      <c r="H230" s="20">
        <v>12917.391304347826</v>
      </c>
      <c r="I230" s="20">
        <v>5021.739130434783</v>
      </c>
      <c r="J230" s="13">
        <v>2.4456521739130435</v>
      </c>
      <c r="K230" s="10">
        <f t="shared" si="6"/>
        <v>0.75688073394495425</v>
      </c>
    </row>
  </sheetData>
  <mergeCells count="2">
    <mergeCell ref="B1:C1"/>
    <mergeCell ref="B3:C3"/>
  </mergeCells>
  <phoneticPr fontId="1" type="noConversion"/>
  <hyperlinks>
    <hyperlink ref="B3" r:id="rId1"/>
  </hyperlinks>
  <pageMargins left="0.7" right="0.7" top="0.75" bottom="0.75" header="0.3" footer="0.3"/>
  <pageSetup paperSize="9" scale="77" fitToHeight="0" orientation="landscape"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34"/>
  <sheetViews>
    <sheetView workbookViewId="0">
      <selection activeCell="C26" sqref="C26:D26"/>
    </sheetView>
  </sheetViews>
  <sheetFormatPr defaultRowHeight="16.5" x14ac:dyDescent="0.3"/>
  <cols>
    <col min="1" max="1" width="11.875" customWidth="1"/>
    <col min="2" max="2" width="11.125" bestFit="1" customWidth="1"/>
    <col min="3" max="3" width="14.5" bestFit="1" customWidth="1"/>
    <col min="4" max="5" width="14.5" style="54" bestFit="1" customWidth="1"/>
    <col min="6" max="6" width="17.375" bestFit="1" customWidth="1"/>
  </cols>
  <sheetData>
    <row r="2" spans="1:7" x14ac:dyDescent="0.3">
      <c r="A2" t="s">
        <v>71</v>
      </c>
    </row>
    <row r="3" spans="1:7" x14ac:dyDescent="0.3">
      <c r="A3" s="25" t="s">
        <v>136</v>
      </c>
      <c r="B3" t="s">
        <v>137</v>
      </c>
      <c r="C3" t="s">
        <v>129</v>
      </c>
      <c r="D3" s="54" t="s">
        <v>138</v>
      </c>
      <c r="E3" s="54" t="s">
        <v>139</v>
      </c>
    </row>
    <row r="4" spans="1:7" x14ac:dyDescent="0.3">
      <c r="A4" s="27" t="s">
        <v>61</v>
      </c>
      <c r="B4" s="28">
        <v>19</v>
      </c>
      <c r="C4" s="28">
        <v>2.5</v>
      </c>
      <c r="D4" s="55">
        <v>3.1578589762844929</v>
      </c>
      <c r="E4" s="55">
        <v>1.6838777958148261</v>
      </c>
      <c r="G4" s="29"/>
    </row>
    <row r="5" spans="1:7" x14ac:dyDescent="0.3">
      <c r="A5" s="31">
        <v>0</v>
      </c>
      <c r="B5" s="24">
        <v>5</v>
      </c>
      <c r="C5" s="24">
        <v>2.25</v>
      </c>
      <c r="D5" s="54">
        <v>1.3237021857923497</v>
      </c>
      <c r="E5" s="54">
        <v>0.78060109289617485</v>
      </c>
      <c r="G5" s="29"/>
    </row>
    <row r="6" spans="1:7" x14ac:dyDescent="0.3">
      <c r="A6" s="31">
        <v>1</v>
      </c>
      <c r="B6" s="24">
        <v>14</v>
      </c>
      <c r="C6" s="24">
        <v>2.5892857142857144</v>
      </c>
      <c r="D6" s="54">
        <v>3.6819037735679627</v>
      </c>
      <c r="E6" s="54">
        <v>1.9419568537915837</v>
      </c>
      <c r="G6" s="29"/>
    </row>
    <row r="7" spans="1:7" x14ac:dyDescent="0.3">
      <c r="A7" s="26" t="s">
        <v>53</v>
      </c>
      <c r="B7" s="24">
        <v>24</v>
      </c>
      <c r="C7" s="24">
        <v>2.8125</v>
      </c>
      <c r="D7" s="54">
        <v>2.2653868575211455</v>
      </c>
      <c r="E7" s="54">
        <v>0.85047734925830909</v>
      </c>
      <c r="G7" s="29"/>
    </row>
    <row r="8" spans="1:7" x14ac:dyDescent="0.3">
      <c r="A8" s="31">
        <v>0</v>
      </c>
      <c r="B8" s="24">
        <v>12</v>
      </c>
      <c r="C8" s="24">
        <v>2.5</v>
      </c>
      <c r="D8" s="54">
        <v>1.7773882679068438</v>
      </c>
      <c r="E8" s="54">
        <v>0.77810278816470768</v>
      </c>
      <c r="G8" s="29"/>
    </row>
    <row r="9" spans="1:7" x14ac:dyDescent="0.3">
      <c r="A9" s="31">
        <v>1</v>
      </c>
      <c r="B9" s="24">
        <v>12</v>
      </c>
      <c r="C9" s="24">
        <v>3.125</v>
      </c>
      <c r="D9" s="54">
        <v>2.7533854471354466</v>
      </c>
      <c r="E9" s="54">
        <v>0.92285191035191039</v>
      </c>
    </row>
    <row r="10" spans="1:7" x14ac:dyDescent="0.3">
      <c r="A10" s="26" t="s">
        <v>55</v>
      </c>
      <c r="B10" s="24">
        <v>23</v>
      </c>
      <c r="C10" s="24">
        <v>2.3369565217391304</v>
      </c>
      <c r="D10" s="54">
        <v>1.5133257910159505</v>
      </c>
      <c r="E10" s="54">
        <v>0.8628565272353077</v>
      </c>
    </row>
    <row r="11" spans="1:7" x14ac:dyDescent="0.3">
      <c r="A11" s="31">
        <v>0</v>
      </c>
      <c r="B11" s="24">
        <v>19</v>
      </c>
      <c r="C11" s="24">
        <v>2.4342105263157894</v>
      </c>
      <c r="D11" s="54">
        <v>1.5871638748025345</v>
      </c>
      <c r="E11" s="54">
        <v>0.87355778878976764</v>
      </c>
    </row>
    <row r="12" spans="1:7" x14ac:dyDescent="0.3">
      <c r="A12" s="31">
        <v>1</v>
      </c>
      <c r="B12" s="24">
        <v>4</v>
      </c>
      <c r="C12" s="24">
        <v>1.875</v>
      </c>
      <c r="D12" s="54">
        <v>1.1625948930296757</v>
      </c>
      <c r="E12" s="54">
        <v>0.81202553485162177</v>
      </c>
    </row>
    <row r="13" spans="1:7" x14ac:dyDescent="0.3">
      <c r="A13" s="26" t="s">
        <v>62</v>
      </c>
      <c r="B13" s="24">
        <v>4</v>
      </c>
      <c r="C13" s="24">
        <v>3.125</v>
      </c>
      <c r="D13" s="54">
        <v>1.5892691726390717</v>
      </c>
      <c r="E13" s="54">
        <v>1.2387925990931694</v>
      </c>
    </row>
    <row r="14" spans="1:7" x14ac:dyDescent="0.3">
      <c r="A14" s="31">
        <v>0</v>
      </c>
      <c r="B14" s="24">
        <v>3</v>
      </c>
      <c r="C14" s="24">
        <v>2.9166666666666665</v>
      </c>
      <c r="D14" s="54">
        <v>1.4900947459086993</v>
      </c>
      <c r="E14" s="54">
        <v>1.148578811369509</v>
      </c>
    </row>
    <row r="15" spans="1:7" x14ac:dyDescent="0.3">
      <c r="A15" s="31">
        <v>1</v>
      </c>
      <c r="B15" s="24">
        <v>1</v>
      </c>
      <c r="C15" s="24">
        <v>3.75</v>
      </c>
      <c r="D15" s="54">
        <v>1.8867924528301887</v>
      </c>
      <c r="E15" s="54">
        <v>1.5094339622641511</v>
      </c>
    </row>
    <row r="16" spans="1:7" x14ac:dyDescent="0.3">
      <c r="A16" s="26" t="s">
        <v>11</v>
      </c>
      <c r="B16" s="24">
        <v>114</v>
      </c>
      <c r="C16" s="24">
        <v>2.3684210526315788</v>
      </c>
      <c r="D16" s="54">
        <v>1.6409325659354401</v>
      </c>
      <c r="E16" s="54">
        <v>0.86975427338002964</v>
      </c>
    </row>
    <row r="17" spans="1:5" x14ac:dyDescent="0.3">
      <c r="A17" s="31" t="s">
        <v>59</v>
      </c>
      <c r="B17" s="24">
        <v>114</v>
      </c>
      <c r="C17" s="24">
        <v>2.3684210526315788</v>
      </c>
      <c r="D17" s="54">
        <v>1.6409325659354401</v>
      </c>
      <c r="E17" s="54">
        <v>0.86975427338002964</v>
      </c>
    </row>
    <row r="18" spans="1:5" x14ac:dyDescent="0.3">
      <c r="A18" s="26" t="s">
        <v>60</v>
      </c>
      <c r="B18" s="24">
        <v>184</v>
      </c>
      <c r="C18" s="24">
        <v>2.4524456521739131</v>
      </c>
      <c r="D18" s="54">
        <v>1.8572307371398931</v>
      </c>
      <c r="E18" s="54">
        <v>0.9549690116571119</v>
      </c>
    </row>
    <row r="21" spans="1:5" x14ac:dyDescent="0.3">
      <c r="A21" s="25" t="s">
        <v>140</v>
      </c>
      <c r="B21" t="s">
        <v>137</v>
      </c>
    </row>
    <row r="22" spans="1:5" x14ac:dyDescent="0.3">
      <c r="A22" s="26" t="s">
        <v>9</v>
      </c>
      <c r="B22" s="24">
        <v>174</v>
      </c>
    </row>
    <row r="23" spans="1:5" x14ac:dyDescent="0.3">
      <c r="A23" s="31">
        <v>15</v>
      </c>
      <c r="B23" s="24">
        <v>1</v>
      </c>
    </row>
    <row r="24" spans="1:5" x14ac:dyDescent="0.3">
      <c r="A24" s="31">
        <v>20</v>
      </c>
      <c r="B24" s="24">
        <v>5</v>
      </c>
    </row>
    <row r="25" spans="1:5" x14ac:dyDescent="0.3">
      <c r="A25" s="31">
        <v>25</v>
      </c>
      <c r="B25" s="24">
        <v>41</v>
      </c>
    </row>
    <row r="26" spans="1:5" x14ac:dyDescent="0.3">
      <c r="A26" s="31">
        <v>30</v>
      </c>
      <c r="B26" s="24">
        <v>58</v>
      </c>
    </row>
    <row r="27" spans="1:5" x14ac:dyDescent="0.3">
      <c r="A27" s="31">
        <v>35</v>
      </c>
      <c r="B27" s="24">
        <v>45</v>
      </c>
    </row>
    <row r="28" spans="1:5" x14ac:dyDescent="0.3">
      <c r="A28" s="31">
        <v>40</v>
      </c>
      <c r="B28" s="24">
        <v>23</v>
      </c>
    </row>
    <row r="29" spans="1:5" x14ac:dyDescent="0.3">
      <c r="A29" s="31">
        <v>45</v>
      </c>
      <c r="B29" s="24">
        <v>1</v>
      </c>
    </row>
    <row r="30" spans="1:5" x14ac:dyDescent="0.3">
      <c r="A30" s="26" t="s">
        <v>13</v>
      </c>
      <c r="B30" s="24">
        <v>10</v>
      </c>
    </row>
    <row r="31" spans="1:5" x14ac:dyDescent="0.3">
      <c r="A31" s="31">
        <v>25</v>
      </c>
      <c r="B31" s="24">
        <v>5</v>
      </c>
    </row>
    <row r="32" spans="1:5" x14ac:dyDescent="0.3">
      <c r="A32" s="31">
        <v>30</v>
      </c>
      <c r="B32" s="24">
        <v>3</v>
      </c>
    </row>
    <row r="33" spans="1:2" x14ac:dyDescent="0.3">
      <c r="A33" s="31">
        <v>35</v>
      </c>
      <c r="B33" s="24">
        <v>2</v>
      </c>
    </row>
    <row r="34" spans="1:2" x14ac:dyDescent="0.3">
      <c r="A34" s="26" t="s">
        <v>60</v>
      </c>
      <c r="B34" s="24">
        <v>184</v>
      </c>
    </row>
  </sheetData>
  <phoneticPr fontId="1"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22"/>
  <sheetViews>
    <sheetView workbookViewId="0">
      <selection activeCell="B6" sqref="B6:B10"/>
    </sheetView>
  </sheetViews>
  <sheetFormatPr defaultRowHeight="16.5" x14ac:dyDescent="0.3"/>
  <cols>
    <col min="1" max="1" width="50.625" customWidth="1"/>
    <col min="2" max="2" width="9.25" customWidth="1"/>
    <col min="3" max="3" width="11.875" style="49" customWidth="1"/>
    <col min="4" max="4" width="11.375" style="49" customWidth="1"/>
    <col min="5" max="7" width="11.375" customWidth="1"/>
    <col min="9" max="9" width="10" customWidth="1"/>
    <col min="10" max="10" width="9.25" customWidth="1"/>
    <col min="11" max="11" width="11.875" bestFit="1" customWidth="1"/>
    <col min="12" max="12" width="11.875" customWidth="1"/>
    <col min="13" max="13" width="9.875" bestFit="1" customWidth="1"/>
    <col min="14" max="14" width="11.375" bestFit="1" customWidth="1"/>
  </cols>
  <sheetData>
    <row r="1" spans="1:14" x14ac:dyDescent="0.3">
      <c r="A1" s="25" t="s">
        <v>124</v>
      </c>
      <c r="B1" t="s" vm="1">
        <v>125</v>
      </c>
      <c r="I1" s="25" t="s">
        <v>124</v>
      </c>
      <c r="J1" t="s" vm="1">
        <v>125</v>
      </c>
      <c r="K1" s="49"/>
      <c r="L1" s="49"/>
    </row>
    <row r="2" spans="1:14" x14ac:dyDescent="0.3">
      <c r="A2" s="25" t="s">
        <v>126</v>
      </c>
      <c r="B2" t="s" vm="2">
        <v>125</v>
      </c>
      <c r="I2" s="25" t="s">
        <v>126</v>
      </c>
      <c r="J2" t="s" vm="2">
        <v>125</v>
      </c>
      <c r="K2" s="49"/>
      <c r="L2" s="49"/>
    </row>
    <row r="3" spans="1:14" x14ac:dyDescent="0.3">
      <c r="K3" s="49"/>
      <c r="L3" s="49"/>
    </row>
    <row r="4" spans="1:14" x14ac:dyDescent="0.3">
      <c r="A4" s="25" t="s">
        <v>130</v>
      </c>
      <c r="B4" s="47" t="s">
        <v>127</v>
      </c>
      <c r="C4" s="49" t="s">
        <v>129</v>
      </c>
      <c r="D4" s="49" t="s">
        <v>128</v>
      </c>
      <c r="E4" s="48" t="s">
        <v>131</v>
      </c>
      <c r="F4" s="48" t="s">
        <v>132</v>
      </c>
      <c r="G4" s="48"/>
      <c r="I4" s="25" t="s">
        <v>141</v>
      </c>
      <c r="J4" s="47" t="s">
        <v>127</v>
      </c>
      <c r="K4" s="49" t="s">
        <v>129</v>
      </c>
      <c r="L4" s="49" t="s">
        <v>128</v>
      </c>
      <c r="M4" s="48" t="s">
        <v>131</v>
      </c>
      <c r="N4" s="48" t="s">
        <v>132</v>
      </c>
    </row>
    <row r="5" spans="1:14" x14ac:dyDescent="0.3">
      <c r="A5" s="26">
        <v>15</v>
      </c>
      <c r="B5" s="47">
        <v>1</v>
      </c>
      <c r="C5" s="49">
        <v>1.25</v>
      </c>
      <c r="D5" s="49">
        <v>0</v>
      </c>
      <c r="E5" s="48">
        <v>1440</v>
      </c>
      <c r="F5" s="48">
        <v>0</v>
      </c>
      <c r="G5" s="48"/>
      <c r="H5" s="46"/>
      <c r="I5" s="26">
        <v>3</v>
      </c>
      <c r="J5" s="47">
        <v>24</v>
      </c>
      <c r="K5" s="49">
        <v>2.0833333333333335</v>
      </c>
      <c r="L5" s="49">
        <v>1.7795138888888884</v>
      </c>
      <c r="M5" s="48">
        <v>2595.8333333333335</v>
      </c>
      <c r="N5" s="48">
        <v>2643490.9722222211</v>
      </c>
    </row>
    <row r="6" spans="1:14" x14ac:dyDescent="0.3">
      <c r="A6" s="26">
        <v>20</v>
      </c>
      <c r="B6" s="47">
        <v>5</v>
      </c>
      <c r="C6" s="49">
        <v>2</v>
      </c>
      <c r="D6" s="49">
        <v>2.875</v>
      </c>
      <c r="E6" s="48">
        <v>2800</v>
      </c>
      <c r="F6" s="48">
        <v>767000</v>
      </c>
      <c r="G6" s="48"/>
      <c r="H6" s="46"/>
      <c r="I6" s="26">
        <v>6</v>
      </c>
      <c r="J6" s="47">
        <v>52</v>
      </c>
      <c r="K6" s="49">
        <v>2.1394230769230771</v>
      </c>
      <c r="L6" s="49">
        <v>1.8231092825443787</v>
      </c>
      <c r="M6" s="48">
        <v>3211.3461538461538</v>
      </c>
      <c r="N6" s="48">
        <v>1318292.4186390527</v>
      </c>
    </row>
    <row r="7" spans="1:14" x14ac:dyDescent="0.3">
      <c r="A7" s="26">
        <v>25</v>
      </c>
      <c r="B7" s="47">
        <v>46</v>
      </c>
      <c r="C7" s="49">
        <v>2.3641304347826089</v>
      </c>
      <c r="D7" s="49">
        <v>2.1214851134215484</v>
      </c>
      <c r="E7" s="48">
        <v>3012.391304347826</v>
      </c>
      <c r="F7" s="48">
        <v>2350466.020793952</v>
      </c>
      <c r="G7" s="48"/>
      <c r="H7" s="46"/>
      <c r="I7" s="26">
        <v>9</v>
      </c>
      <c r="J7" s="47">
        <v>34</v>
      </c>
      <c r="K7" s="49">
        <v>2.6838235294117645</v>
      </c>
      <c r="L7" s="49">
        <v>1.7584883217993088</v>
      </c>
      <c r="M7" s="48">
        <v>4919.1176470588234</v>
      </c>
      <c r="N7" s="48">
        <v>3013978.6332179941</v>
      </c>
    </row>
    <row r="8" spans="1:14" x14ac:dyDescent="0.3">
      <c r="A8" s="26">
        <v>30</v>
      </c>
      <c r="B8" s="47">
        <v>61</v>
      </c>
      <c r="C8" s="49">
        <v>2.2950819672131146</v>
      </c>
      <c r="D8" s="49">
        <v>1.7510413867240002</v>
      </c>
      <c r="E8" s="48">
        <v>4438.0327868852455</v>
      </c>
      <c r="F8" s="48">
        <v>2765481.3759742044</v>
      </c>
      <c r="G8" s="48"/>
      <c r="H8" s="46"/>
      <c r="I8" s="26">
        <v>12</v>
      </c>
      <c r="J8" s="47">
        <v>30</v>
      </c>
      <c r="K8" s="49">
        <v>2.6666666666666665</v>
      </c>
      <c r="L8" s="49">
        <v>1.8472222222222232</v>
      </c>
      <c r="M8" s="48">
        <v>5238</v>
      </c>
      <c r="N8" s="48">
        <v>1973342.6666666679</v>
      </c>
    </row>
    <row r="9" spans="1:14" x14ac:dyDescent="0.3">
      <c r="A9" s="26">
        <v>35</v>
      </c>
      <c r="B9" s="47">
        <v>47</v>
      </c>
      <c r="C9" s="49">
        <v>2.7925531914893615</v>
      </c>
      <c r="D9" s="49">
        <v>1.4104232684472615</v>
      </c>
      <c r="E9" s="48">
        <v>5316.8085106382978</v>
      </c>
      <c r="F9" s="48">
        <v>3119889.8143956549</v>
      </c>
      <c r="G9" s="48"/>
      <c r="H9" s="46"/>
      <c r="I9" s="26">
        <v>15</v>
      </c>
      <c r="J9" s="47">
        <v>27</v>
      </c>
      <c r="K9" s="49">
        <v>2.5462962962962963</v>
      </c>
      <c r="L9" s="49">
        <v>2.0233196159122091</v>
      </c>
      <c r="M9" s="48">
        <v>5788.8888888888887</v>
      </c>
      <c r="N9" s="48">
        <v>1354320.9876543209</v>
      </c>
    </row>
    <row r="10" spans="1:14" x14ac:dyDescent="0.3">
      <c r="A10" s="26">
        <v>40</v>
      </c>
      <c r="B10" s="47">
        <v>23</v>
      </c>
      <c r="C10" s="49">
        <v>2.4456521739130435</v>
      </c>
      <c r="D10" s="49">
        <v>2.3747637051039687</v>
      </c>
      <c r="E10" s="48">
        <v>6634.782608695652</v>
      </c>
      <c r="F10" s="48">
        <v>5115311.9092627689</v>
      </c>
      <c r="G10" s="48"/>
      <c r="H10" s="46"/>
      <c r="I10" s="26">
        <v>18</v>
      </c>
      <c r="J10" s="47">
        <v>9</v>
      </c>
      <c r="K10" s="49">
        <v>3.1944444444444446</v>
      </c>
      <c r="L10" s="49">
        <v>1.4274691358024683</v>
      </c>
      <c r="M10" s="48">
        <v>6733.333333333333</v>
      </c>
      <c r="N10" s="48">
        <v>3735555.5555555597</v>
      </c>
    </row>
    <row r="11" spans="1:14" x14ac:dyDescent="0.3">
      <c r="A11" s="26">
        <v>45</v>
      </c>
      <c r="B11" s="47">
        <v>1</v>
      </c>
      <c r="C11" s="49">
        <v>3.75</v>
      </c>
      <c r="D11" s="49">
        <v>0</v>
      </c>
      <c r="E11" s="48">
        <v>5760</v>
      </c>
      <c r="F11" s="48">
        <v>0</v>
      </c>
      <c r="G11" s="48"/>
      <c r="H11" s="46"/>
      <c r="I11" s="26">
        <v>21</v>
      </c>
      <c r="J11" s="47">
        <v>7</v>
      </c>
      <c r="K11" s="49">
        <v>3.0357142857142856</v>
      </c>
      <c r="L11" s="49">
        <v>0.82908163265306278</v>
      </c>
      <c r="M11" s="48">
        <v>7928.5714285714284</v>
      </c>
      <c r="N11" s="48">
        <v>10173469.387755103</v>
      </c>
    </row>
    <row r="12" spans="1:14" x14ac:dyDescent="0.3">
      <c r="A12" s="26" t="s">
        <v>60</v>
      </c>
      <c r="B12" s="47">
        <v>184</v>
      </c>
      <c r="C12" s="49">
        <v>2.4524456521739131</v>
      </c>
      <c r="D12" s="49">
        <v>1.9084043448724008</v>
      </c>
      <c r="E12" s="48">
        <v>4527.065217391304</v>
      </c>
      <c r="F12" s="48">
        <v>4393535.9522684328</v>
      </c>
      <c r="G12" s="48"/>
      <c r="I12" s="26">
        <v>24</v>
      </c>
      <c r="J12" s="47">
        <v>1</v>
      </c>
      <c r="K12" s="49">
        <v>0</v>
      </c>
      <c r="L12" s="49">
        <v>0</v>
      </c>
      <c r="M12" s="48">
        <v>6900</v>
      </c>
      <c r="N12" s="48">
        <v>0</v>
      </c>
    </row>
    <row r="13" spans="1:14" x14ac:dyDescent="0.3">
      <c r="A13" s="25" t="s">
        <v>126</v>
      </c>
      <c r="B13" t="s" vm="2">
        <v>125</v>
      </c>
      <c r="E13" s="48"/>
      <c r="F13" s="48"/>
      <c r="G13" s="48"/>
      <c r="I13" s="26" t="s">
        <v>60</v>
      </c>
      <c r="J13" s="47">
        <v>184</v>
      </c>
      <c r="K13" s="49">
        <v>2.4524456521739131</v>
      </c>
      <c r="L13" s="49">
        <v>1.9084043448724008</v>
      </c>
      <c r="M13" s="48">
        <v>4527.065217391304</v>
      </c>
      <c r="N13" s="48">
        <v>4393535.9522684328</v>
      </c>
    </row>
    <row r="15" spans="1:14" x14ac:dyDescent="0.3">
      <c r="A15" s="25" t="s">
        <v>134</v>
      </c>
      <c r="B15" s="47" t="s">
        <v>127</v>
      </c>
      <c r="C15" s="49" t="s">
        <v>129</v>
      </c>
      <c r="D15" s="49" t="s">
        <v>128</v>
      </c>
      <c r="E15" s="48" t="s">
        <v>131</v>
      </c>
      <c r="F15" s="48" t="s">
        <v>132</v>
      </c>
      <c r="G15" s="48"/>
      <c r="I15" s="25" t="s">
        <v>134</v>
      </c>
      <c r="J15" s="47" t="s">
        <v>127</v>
      </c>
      <c r="K15" s="49" t="s">
        <v>129</v>
      </c>
      <c r="L15" s="49" t="s">
        <v>128</v>
      </c>
      <c r="M15" s="48" t="s">
        <v>131</v>
      </c>
      <c r="N15" s="48" t="s">
        <v>132</v>
      </c>
    </row>
    <row r="16" spans="1:14" x14ac:dyDescent="0.3">
      <c r="A16" s="26" t="s">
        <v>121</v>
      </c>
      <c r="B16" s="47">
        <v>27</v>
      </c>
      <c r="C16" s="49">
        <v>2.3148148148148149</v>
      </c>
      <c r="D16" s="49">
        <v>2.1647805212620019</v>
      </c>
      <c r="E16" s="48">
        <v>3254.8148148148148</v>
      </c>
      <c r="F16" s="48">
        <v>3230002.7434842251</v>
      </c>
      <c r="G16" s="48"/>
      <c r="I16" s="26" t="s">
        <v>121</v>
      </c>
      <c r="J16" s="47">
        <v>27</v>
      </c>
      <c r="K16" s="49">
        <v>2.3148148148148149</v>
      </c>
      <c r="L16" s="49">
        <v>2.1647805212620019</v>
      </c>
      <c r="M16" s="48">
        <v>3254.8148148148148</v>
      </c>
      <c r="N16" s="48">
        <v>3230002.7434842251</v>
      </c>
    </row>
    <row r="17" spans="1:14" x14ac:dyDescent="0.3">
      <c r="A17" s="26" t="s">
        <v>120</v>
      </c>
      <c r="B17" s="47">
        <v>46</v>
      </c>
      <c r="C17" s="49">
        <v>2.3097826086956523</v>
      </c>
      <c r="D17" s="49">
        <v>1.6282195179584118</v>
      </c>
      <c r="E17" s="48">
        <v>3878.695652173913</v>
      </c>
      <c r="F17" s="48">
        <v>2168472.2117202263</v>
      </c>
      <c r="G17" s="48"/>
      <c r="I17" s="31">
        <v>15</v>
      </c>
      <c r="J17" s="47">
        <v>1</v>
      </c>
      <c r="K17" s="49">
        <v>1.25</v>
      </c>
      <c r="L17" s="49">
        <v>0</v>
      </c>
      <c r="M17" s="48">
        <v>1440</v>
      </c>
      <c r="N17" s="48">
        <v>0</v>
      </c>
    </row>
    <row r="18" spans="1:14" x14ac:dyDescent="0.3">
      <c r="A18" s="26" t="s">
        <v>118</v>
      </c>
      <c r="B18" s="47">
        <v>29</v>
      </c>
      <c r="C18" s="49">
        <v>2.8017241379310347</v>
      </c>
      <c r="D18" s="49">
        <v>1.3637039239001183</v>
      </c>
      <c r="E18" s="48">
        <v>6177.5862068965516</v>
      </c>
      <c r="F18" s="48">
        <v>5455618.3115338907</v>
      </c>
      <c r="G18" s="48"/>
      <c r="I18" s="31">
        <v>25</v>
      </c>
      <c r="J18" s="47">
        <v>16</v>
      </c>
      <c r="K18" s="49">
        <v>2.1875</v>
      </c>
      <c r="L18" s="49">
        <v>2.44140625</v>
      </c>
      <c r="M18" s="48">
        <v>2437.5</v>
      </c>
      <c r="N18" s="48">
        <v>1264843.75</v>
      </c>
    </row>
    <row r="19" spans="1:14" x14ac:dyDescent="0.3">
      <c r="A19" s="26" t="s">
        <v>122</v>
      </c>
      <c r="B19" s="47">
        <v>22</v>
      </c>
      <c r="C19" s="49">
        <v>3.0681818181818183</v>
      </c>
      <c r="D19" s="49">
        <v>1.5237603305785115</v>
      </c>
      <c r="E19" s="48">
        <v>5050.454545454545</v>
      </c>
      <c r="F19" s="48">
        <v>4583367.9752066135</v>
      </c>
      <c r="G19" s="48"/>
      <c r="I19" s="31">
        <v>30</v>
      </c>
      <c r="J19" s="47">
        <v>6</v>
      </c>
      <c r="K19" s="49">
        <v>2.5</v>
      </c>
      <c r="L19" s="49">
        <v>1.041666666666667</v>
      </c>
      <c r="M19" s="48">
        <v>3806.6666666666665</v>
      </c>
      <c r="N19" s="48">
        <v>1210888.8888888899</v>
      </c>
    </row>
    <row r="20" spans="1:14" x14ac:dyDescent="0.3">
      <c r="A20" s="26" t="s">
        <v>119</v>
      </c>
      <c r="B20" s="47">
        <v>40</v>
      </c>
      <c r="C20" s="49">
        <v>2.5</v>
      </c>
      <c r="D20" s="49">
        <v>2.03125</v>
      </c>
      <c r="E20" s="48">
        <v>4557</v>
      </c>
      <c r="F20" s="48">
        <v>2795711</v>
      </c>
      <c r="G20" s="48"/>
      <c r="I20" s="31">
        <v>35</v>
      </c>
      <c r="J20" s="47">
        <v>1</v>
      </c>
      <c r="K20" s="49">
        <v>3.75</v>
      </c>
      <c r="L20" s="49">
        <v>0</v>
      </c>
      <c r="M20" s="48">
        <v>7500</v>
      </c>
      <c r="N20" s="48">
        <v>0</v>
      </c>
    </row>
    <row r="21" spans="1:14" x14ac:dyDescent="0.3">
      <c r="A21" s="26" t="s">
        <v>123</v>
      </c>
      <c r="B21" s="47">
        <v>20</v>
      </c>
      <c r="C21" s="49">
        <v>1.6875</v>
      </c>
      <c r="D21" s="49">
        <v>1.91796875</v>
      </c>
      <c r="E21" s="48">
        <v>4707</v>
      </c>
      <c r="F21" s="48">
        <v>5091131</v>
      </c>
      <c r="G21" s="48"/>
      <c r="I21" s="31">
        <v>40</v>
      </c>
      <c r="J21" s="47">
        <v>3</v>
      </c>
      <c r="K21" s="49">
        <v>2.5</v>
      </c>
      <c r="L21" s="49">
        <v>3.125</v>
      </c>
      <c r="M21" s="48">
        <v>5700</v>
      </c>
      <c r="N21" s="48">
        <v>2646666.6666666642</v>
      </c>
    </row>
    <row r="22" spans="1:14" x14ac:dyDescent="0.3">
      <c r="A22" s="26" t="s">
        <v>60</v>
      </c>
      <c r="B22" s="47">
        <v>184</v>
      </c>
      <c r="C22" s="49">
        <v>2.4524456521739131</v>
      </c>
      <c r="D22" s="49">
        <v>1.9084043448724008</v>
      </c>
      <c r="E22" s="48">
        <v>4527.065217391304</v>
      </c>
      <c r="F22" s="48">
        <v>4393535.9522684328</v>
      </c>
      <c r="G22" s="48"/>
      <c r="I22" s="26" t="s">
        <v>120</v>
      </c>
      <c r="J22" s="47">
        <v>46</v>
      </c>
      <c r="K22" s="49">
        <v>2.3097826086956523</v>
      </c>
      <c r="L22" s="49">
        <v>1.6282195179584118</v>
      </c>
      <c r="M22" s="48">
        <v>3878.695652173913</v>
      </c>
      <c r="N22" s="48">
        <v>2168472.2117202263</v>
      </c>
    </row>
    <row r="23" spans="1:14" x14ac:dyDescent="0.3">
      <c r="I23" s="31">
        <v>20</v>
      </c>
      <c r="J23" s="47">
        <v>2</v>
      </c>
      <c r="K23" s="49">
        <v>1.875</v>
      </c>
      <c r="L23" s="49">
        <v>0.390625</v>
      </c>
      <c r="M23" s="48">
        <v>2625</v>
      </c>
      <c r="N23" s="48">
        <v>140625</v>
      </c>
    </row>
    <row r="24" spans="1:14" x14ac:dyDescent="0.3">
      <c r="I24" s="31">
        <v>25</v>
      </c>
      <c r="J24" s="47">
        <v>14</v>
      </c>
      <c r="K24" s="49">
        <v>2.1428571428571428</v>
      </c>
      <c r="L24" s="49">
        <v>1.4349489795918373</v>
      </c>
      <c r="M24" s="48">
        <v>2835</v>
      </c>
      <c r="N24" s="48">
        <v>659925</v>
      </c>
    </row>
    <row r="25" spans="1:14" x14ac:dyDescent="0.3">
      <c r="I25" s="31">
        <v>30</v>
      </c>
      <c r="J25" s="47">
        <v>17</v>
      </c>
      <c r="K25" s="49">
        <v>1.911764705882353</v>
      </c>
      <c r="L25" s="49">
        <v>1.3083910034602071</v>
      </c>
      <c r="M25" s="48">
        <v>3892.9411764705883</v>
      </c>
      <c r="N25" s="48">
        <v>1737597.2318339106</v>
      </c>
    </row>
    <row r="26" spans="1:14" x14ac:dyDescent="0.3">
      <c r="A26" s="25" t="s">
        <v>135</v>
      </c>
      <c r="B26" s="47" t="s">
        <v>127</v>
      </c>
      <c r="C26" s="49" t="s">
        <v>129</v>
      </c>
      <c r="D26" s="49" t="s">
        <v>128</v>
      </c>
      <c r="E26" s="48" t="s">
        <v>131</v>
      </c>
      <c r="F26" s="48" t="s">
        <v>132</v>
      </c>
      <c r="G26" s="48"/>
      <c r="I26" s="31">
        <v>35</v>
      </c>
      <c r="J26" s="47">
        <v>8</v>
      </c>
      <c r="K26" s="49">
        <v>2.96875</v>
      </c>
      <c r="L26" s="49">
        <v>2.3193359375</v>
      </c>
      <c r="M26" s="48">
        <v>4412.5</v>
      </c>
      <c r="N26" s="48">
        <v>378593.75</v>
      </c>
    </row>
    <row r="27" spans="1:14" x14ac:dyDescent="0.3">
      <c r="A27" s="26" t="s">
        <v>83</v>
      </c>
      <c r="B27" s="47">
        <v>60</v>
      </c>
      <c r="C27" s="49">
        <v>2.0416666666666665</v>
      </c>
      <c r="D27" s="49">
        <v>1.6649305555555562</v>
      </c>
      <c r="E27" s="48">
        <v>4403.5</v>
      </c>
      <c r="F27" s="48">
        <v>2260066.0833333321</v>
      </c>
      <c r="G27" s="48"/>
      <c r="I27" s="31">
        <v>40</v>
      </c>
      <c r="J27" s="47">
        <v>5</v>
      </c>
      <c r="K27" s="49">
        <v>3.25</v>
      </c>
      <c r="L27" s="49">
        <v>0.375</v>
      </c>
      <c r="M27" s="48">
        <v>6400</v>
      </c>
      <c r="N27" s="48">
        <v>1040000</v>
      </c>
    </row>
    <row r="28" spans="1:14" x14ac:dyDescent="0.3">
      <c r="A28" s="26" t="s">
        <v>82</v>
      </c>
      <c r="B28" s="47">
        <v>52</v>
      </c>
      <c r="C28" s="49">
        <v>2.7163461538461537</v>
      </c>
      <c r="D28" s="49">
        <v>1.4856462647928996</v>
      </c>
      <c r="E28" s="48">
        <v>4950.9615384615381</v>
      </c>
      <c r="F28" s="48">
        <v>7533397.1523668692</v>
      </c>
      <c r="G28" s="48"/>
      <c r="I28" s="26" t="s">
        <v>118</v>
      </c>
      <c r="J28" s="47">
        <v>29</v>
      </c>
      <c r="K28" s="49">
        <v>2.8017241379310347</v>
      </c>
      <c r="L28" s="49">
        <v>1.3637039239001183</v>
      </c>
      <c r="M28" s="48">
        <v>6177.5862068965516</v>
      </c>
      <c r="N28" s="48">
        <v>5455618.3115338907</v>
      </c>
    </row>
    <row r="29" spans="1:14" x14ac:dyDescent="0.3">
      <c r="A29" s="26" t="s">
        <v>87</v>
      </c>
      <c r="B29" s="47">
        <v>33</v>
      </c>
      <c r="C29" s="49">
        <v>2.9924242424242422</v>
      </c>
      <c r="D29" s="49">
        <v>2.6457759412304878</v>
      </c>
      <c r="E29" s="48">
        <v>4244.545454545455</v>
      </c>
      <c r="F29" s="48">
        <v>3067727.8236914538</v>
      </c>
      <c r="G29" s="48"/>
      <c r="I29" s="31">
        <v>20</v>
      </c>
      <c r="J29" s="47">
        <v>2</v>
      </c>
      <c r="K29" s="49">
        <v>3.125</v>
      </c>
      <c r="L29" s="49">
        <v>3.515625</v>
      </c>
      <c r="M29" s="48">
        <v>3425</v>
      </c>
      <c r="N29" s="48">
        <v>950625</v>
      </c>
    </row>
    <row r="30" spans="1:14" x14ac:dyDescent="0.3">
      <c r="A30" s="26" t="s">
        <v>85</v>
      </c>
      <c r="B30" s="47">
        <v>16</v>
      </c>
      <c r="C30" s="49">
        <v>2.34375</v>
      </c>
      <c r="D30" s="49">
        <v>1.5380859375</v>
      </c>
      <c r="E30" s="48">
        <v>4862.5</v>
      </c>
      <c r="F30" s="48">
        <v>3323593.75</v>
      </c>
      <c r="G30" s="48"/>
      <c r="I30" s="31">
        <v>25</v>
      </c>
      <c r="J30" s="47">
        <v>3</v>
      </c>
      <c r="K30" s="49">
        <v>4.166666666666667</v>
      </c>
      <c r="L30" s="49">
        <v>0.34722222222221788</v>
      </c>
      <c r="M30" s="48">
        <v>5950</v>
      </c>
      <c r="N30" s="48">
        <v>5105000</v>
      </c>
    </row>
    <row r="31" spans="1:14" x14ac:dyDescent="0.3">
      <c r="A31" s="26" t="s">
        <v>84</v>
      </c>
      <c r="B31" s="47">
        <v>14</v>
      </c>
      <c r="C31" s="49">
        <v>2.1428571428571428</v>
      </c>
      <c r="D31" s="49">
        <v>1.6581632653061229</v>
      </c>
      <c r="E31" s="48">
        <v>3875</v>
      </c>
      <c r="F31" s="48">
        <v>3657410.7142857127</v>
      </c>
      <c r="G31" s="48"/>
      <c r="I31" s="31">
        <v>30</v>
      </c>
      <c r="J31" s="47">
        <v>8</v>
      </c>
      <c r="K31" s="49">
        <v>2.65625</v>
      </c>
      <c r="L31" s="49">
        <v>1.3427734375</v>
      </c>
      <c r="M31" s="48">
        <v>6025</v>
      </c>
      <c r="N31" s="48">
        <v>2546875</v>
      </c>
    </row>
    <row r="32" spans="1:14" x14ac:dyDescent="0.3">
      <c r="A32" s="50" t="s">
        <v>90</v>
      </c>
      <c r="B32" s="51">
        <v>1</v>
      </c>
      <c r="C32" s="52">
        <v>3.75</v>
      </c>
      <c r="D32" s="52">
        <v>0</v>
      </c>
      <c r="E32" s="53">
        <v>4600</v>
      </c>
      <c r="F32" s="53">
        <v>0</v>
      </c>
      <c r="G32" s="53"/>
      <c r="I32" s="31">
        <v>35</v>
      </c>
      <c r="J32" s="47">
        <v>12</v>
      </c>
      <c r="K32" s="49">
        <v>2.5</v>
      </c>
      <c r="L32" s="49">
        <v>1.041666666666667</v>
      </c>
      <c r="M32" s="48">
        <v>6070.833333333333</v>
      </c>
      <c r="N32" s="48">
        <v>1720190.9722222313</v>
      </c>
    </row>
    <row r="33" spans="1:14" x14ac:dyDescent="0.3">
      <c r="A33" s="50" t="s">
        <v>93</v>
      </c>
      <c r="B33" s="51">
        <v>1</v>
      </c>
      <c r="C33" s="52">
        <v>3.75</v>
      </c>
      <c r="D33" s="52">
        <v>0</v>
      </c>
      <c r="E33" s="53">
        <v>4400</v>
      </c>
      <c r="F33" s="53">
        <v>0</v>
      </c>
      <c r="G33" s="53"/>
      <c r="I33" s="31">
        <v>40</v>
      </c>
      <c r="J33" s="47">
        <v>4</v>
      </c>
      <c r="K33" s="49">
        <v>2.8125</v>
      </c>
      <c r="L33" s="49">
        <v>0.29296875</v>
      </c>
      <c r="M33" s="48">
        <v>8350</v>
      </c>
      <c r="N33" s="48">
        <v>16367500</v>
      </c>
    </row>
    <row r="34" spans="1:14" x14ac:dyDescent="0.3">
      <c r="A34" s="50" t="s">
        <v>86</v>
      </c>
      <c r="B34" s="51">
        <v>1</v>
      </c>
      <c r="C34" s="52">
        <v>1.25</v>
      </c>
      <c r="D34" s="52">
        <v>0</v>
      </c>
      <c r="E34" s="53">
        <v>3300</v>
      </c>
      <c r="F34" s="53">
        <v>0</v>
      </c>
      <c r="G34" s="53"/>
      <c r="I34" s="26" t="s">
        <v>122</v>
      </c>
      <c r="J34" s="47">
        <v>22</v>
      </c>
      <c r="K34" s="49">
        <v>3.0681818181818183</v>
      </c>
      <c r="L34" s="49">
        <v>1.5237603305785115</v>
      </c>
      <c r="M34" s="48">
        <v>5050.454545454545</v>
      </c>
      <c r="N34" s="48">
        <v>4583367.9752066135</v>
      </c>
    </row>
    <row r="35" spans="1:14" x14ac:dyDescent="0.3">
      <c r="A35" s="50" t="s">
        <v>92</v>
      </c>
      <c r="B35" s="51">
        <v>1</v>
      </c>
      <c r="C35" s="52">
        <v>3.75</v>
      </c>
      <c r="D35" s="52">
        <v>0</v>
      </c>
      <c r="E35" s="53">
        <v>11000</v>
      </c>
      <c r="F35" s="53">
        <v>0</v>
      </c>
      <c r="G35" s="53"/>
      <c r="I35" s="31">
        <v>25</v>
      </c>
      <c r="J35" s="47">
        <v>4</v>
      </c>
      <c r="K35" s="49">
        <v>2.8125</v>
      </c>
      <c r="L35" s="49">
        <v>3.41796875</v>
      </c>
      <c r="M35" s="48">
        <v>4162.5</v>
      </c>
      <c r="N35" s="48">
        <v>3222968.75</v>
      </c>
    </row>
    <row r="36" spans="1:14" x14ac:dyDescent="0.3">
      <c r="A36" s="50" t="s">
        <v>94</v>
      </c>
      <c r="B36" s="51">
        <v>1</v>
      </c>
      <c r="C36" s="52">
        <v>0</v>
      </c>
      <c r="D36" s="52">
        <v>0</v>
      </c>
      <c r="E36" s="53">
        <v>3100</v>
      </c>
      <c r="F36" s="53">
        <v>0</v>
      </c>
      <c r="G36" s="53"/>
      <c r="I36" s="31">
        <v>30</v>
      </c>
      <c r="J36" s="47">
        <v>11</v>
      </c>
      <c r="K36" s="49">
        <v>2.8409090909090908</v>
      </c>
      <c r="L36" s="49">
        <v>1.1621900826446279</v>
      </c>
      <c r="M36" s="48">
        <v>4345.454545454545</v>
      </c>
      <c r="N36" s="48">
        <v>1662933.8842975236</v>
      </c>
    </row>
    <row r="37" spans="1:14" x14ac:dyDescent="0.3">
      <c r="A37" s="50" t="s">
        <v>91</v>
      </c>
      <c r="B37" s="51">
        <v>1</v>
      </c>
      <c r="C37" s="52">
        <v>1.25</v>
      </c>
      <c r="D37" s="52">
        <v>0</v>
      </c>
      <c r="E37" s="53">
        <v>2300</v>
      </c>
      <c r="F37" s="53">
        <v>0</v>
      </c>
      <c r="G37" s="53"/>
      <c r="I37" s="31">
        <v>35</v>
      </c>
      <c r="J37" s="47">
        <v>4</v>
      </c>
      <c r="K37" s="49">
        <v>3.4375</v>
      </c>
      <c r="L37" s="49">
        <v>0.29296875</v>
      </c>
      <c r="M37" s="48">
        <v>7600</v>
      </c>
      <c r="N37" s="48">
        <v>8580000</v>
      </c>
    </row>
    <row r="38" spans="1:14" x14ac:dyDescent="0.3">
      <c r="A38" s="50" t="s">
        <v>89</v>
      </c>
      <c r="B38" s="51">
        <v>1</v>
      </c>
      <c r="C38" s="52">
        <v>2.5</v>
      </c>
      <c r="D38" s="52">
        <v>0</v>
      </c>
      <c r="E38" s="53">
        <v>3100</v>
      </c>
      <c r="F38" s="53">
        <v>0</v>
      </c>
      <c r="G38" s="53"/>
      <c r="I38" s="31">
        <v>40</v>
      </c>
      <c r="J38" s="47">
        <v>2</v>
      </c>
      <c r="K38" s="49">
        <v>3.75</v>
      </c>
      <c r="L38" s="49">
        <v>1.5625</v>
      </c>
      <c r="M38" s="48">
        <v>5250</v>
      </c>
      <c r="N38" s="48">
        <v>62500</v>
      </c>
    </row>
    <row r="39" spans="1:14" x14ac:dyDescent="0.3">
      <c r="A39" s="50" t="s">
        <v>88</v>
      </c>
      <c r="B39" s="51">
        <v>1</v>
      </c>
      <c r="C39" s="52">
        <v>2.5</v>
      </c>
      <c r="D39" s="52">
        <v>0</v>
      </c>
      <c r="E39" s="53">
        <v>4400</v>
      </c>
      <c r="F39" s="53">
        <v>0</v>
      </c>
      <c r="G39" s="53"/>
      <c r="I39" s="31">
        <v>45</v>
      </c>
      <c r="J39" s="47">
        <v>1</v>
      </c>
      <c r="K39" s="49">
        <v>3.75</v>
      </c>
      <c r="L39" s="49">
        <v>0</v>
      </c>
      <c r="M39" s="48">
        <v>5760</v>
      </c>
      <c r="N39" s="48">
        <v>0</v>
      </c>
    </row>
    <row r="40" spans="1:14" x14ac:dyDescent="0.3">
      <c r="A40" s="50" t="s">
        <v>95</v>
      </c>
      <c r="B40" s="51">
        <v>1</v>
      </c>
      <c r="C40" s="52">
        <v>2.5</v>
      </c>
      <c r="D40" s="52">
        <v>0</v>
      </c>
      <c r="E40" s="53">
        <v>3000</v>
      </c>
      <c r="F40" s="53">
        <v>0</v>
      </c>
      <c r="G40" s="53"/>
      <c r="I40" s="26" t="s">
        <v>119</v>
      </c>
      <c r="J40" s="47">
        <v>40</v>
      </c>
      <c r="K40" s="49">
        <v>2.5</v>
      </c>
      <c r="L40" s="49">
        <v>2.03125</v>
      </c>
      <c r="M40" s="48">
        <v>4557</v>
      </c>
      <c r="N40" s="48">
        <v>2795711</v>
      </c>
    </row>
    <row r="41" spans="1:14" x14ac:dyDescent="0.3">
      <c r="A41" s="26" t="s">
        <v>60</v>
      </c>
      <c r="B41" s="47">
        <v>184</v>
      </c>
      <c r="C41" s="49">
        <v>2.4524456521739131</v>
      </c>
      <c r="D41" s="49">
        <v>1.9084043448724008</v>
      </c>
      <c r="E41" s="48">
        <v>4527.065217391304</v>
      </c>
      <c r="F41" s="48">
        <v>4393535.9522684328</v>
      </c>
      <c r="G41" s="48"/>
      <c r="I41" s="31">
        <v>20</v>
      </c>
      <c r="J41" s="47">
        <v>1</v>
      </c>
      <c r="K41" s="49">
        <v>0</v>
      </c>
      <c r="L41" s="49">
        <v>0</v>
      </c>
      <c r="M41" s="48">
        <v>1900</v>
      </c>
      <c r="N41" s="48">
        <v>0</v>
      </c>
    </row>
    <row r="42" spans="1:14" x14ac:dyDescent="0.3">
      <c r="I42" s="31">
        <v>25</v>
      </c>
      <c r="J42" s="47">
        <v>8</v>
      </c>
      <c r="K42" s="49">
        <v>2.1875</v>
      </c>
      <c r="L42" s="49">
        <v>1.46484375</v>
      </c>
      <c r="M42" s="48">
        <v>3122.5</v>
      </c>
      <c r="N42" s="48">
        <v>826043.75</v>
      </c>
    </row>
    <row r="43" spans="1:14" x14ac:dyDescent="0.3">
      <c r="I43" s="31">
        <v>30</v>
      </c>
      <c r="J43" s="47">
        <v>11</v>
      </c>
      <c r="K43" s="49">
        <v>2.6136363636363638</v>
      </c>
      <c r="L43" s="49">
        <v>2.1177685950413219</v>
      </c>
      <c r="M43" s="48">
        <v>4600</v>
      </c>
      <c r="N43" s="48">
        <v>3281818.1818181835</v>
      </c>
    </row>
    <row r="44" spans="1:14" x14ac:dyDescent="0.3">
      <c r="I44" s="31">
        <v>35</v>
      </c>
      <c r="J44" s="47">
        <v>16</v>
      </c>
      <c r="K44" s="49">
        <v>3.046875</v>
      </c>
      <c r="L44" s="49">
        <v>1.165771484375</v>
      </c>
      <c r="M44" s="48">
        <v>4818.75</v>
      </c>
      <c r="N44" s="48">
        <v>961523.4375</v>
      </c>
    </row>
    <row r="45" spans="1:14" x14ac:dyDescent="0.3">
      <c r="I45" s="31">
        <v>40</v>
      </c>
      <c r="J45" s="47">
        <v>4</v>
      </c>
      <c r="K45" s="49">
        <v>1.25</v>
      </c>
      <c r="L45" s="49">
        <v>2.34375</v>
      </c>
      <c r="M45" s="48">
        <v>6925</v>
      </c>
      <c r="N45" s="48">
        <v>1666875</v>
      </c>
    </row>
    <row r="46" spans="1:14" x14ac:dyDescent="0.3">
      <c r="I46" s="26" t="s">
        <v>123</v>
      </c>
      <c r="J46" s="47">
        <v>20</v>
      </c>
      <c r="K46" s="49">
        <v>1.6875</v>
      </c>
      <c r="L46" s="49">
        <v>1.91796875</v>
      </c>
      <c r="M46" s="48">
        <v>4707</v>
      </c>
      <c r="N46" s="48">
        <v>5091131</v>
      </c>
    </row>
    <row r="47" spans="1:14" x14ac:dyDescent="0.3">
      <c r="I47" s="31">
        <v>25</v>
      </c>
      <c r="J47" s="47">
        <v>1</v>
      </c>
      <c r="K47" s="49">
        <v>2.5</v>
      </c>
      <c r="L47" s="49">
        <v>0</v>
      </c>
      <c r="M47" s="48">
        <v>400</v>
      </c>
      <c r="N47" s="48">
        <v>0</v>
      </c>
    </row>
    <row r="48" spans="1:14" x14ac:dyDescent="0.3">
      <c r="I48" s="31">
        <v>30</v>
      </c>
      <c r="J48" s="47">
        <v>8</v>
      </c>
      <c r="K48" s="49">
        <v>1.40625</v>
      </c>
      <c r="L48" s="49">
        <v>2.1240234375</v>
      </c>
      <c r="M48" s="48">
        <v>4387.5</v>
      </c>
      <c r="N48" s="48">
        <v>3641093.75</v>
      </c>
    </row>
    <row r="49" spans="1:14" x14ac:dyDescent="0.3">
      <c r="I49" s="31">
        <v>35</v>
      </c>
      <c r="J49" s="47">
        <v>6</v>
      </c>
      <c r="K49" s="49">
        <v>1.875</v>
      </c>
      <c r="L49" s="49">
        <v>0.91145833333333304</v>
      </c>
      <c r="M49" s="48">
        <v>4456.666666666667</v>
      </c>
      <c r="N49" s="48">
        <v>4311388.8888888881</v>
      </c>
    </row>
    <row r="50" spans="1:14" x14ac:dyDescent="0.3">
      <c r="I50" s="31">
        <v>40</v>
      </c>
      <c r="J50" s="47">
        <v>5</v>
      </c>
      <c r="K50" s="49">
        <v>1.75</v>
      </c>
      <c r="L50" s="49">
        <v>2.875</v>
      </c>
      <c r="M50" s="48">
        <v>6380</v>
      </c>
      <c r="N50" s="48">
        <v>2617600</v>
      </c>
    </row>
    <row r="51" spans="1:14" x14ac:dyDescent="0.3">
      <c r="I51" s="26" t="s">
        <v>60</v>
      </c>
      <c r="J51" s="47">
        <v>184</v>
      </c>
      <c r="K51" s="49">
        <v>2.4524456521739131</v>
      </c>
      <c r="L51" s="49">
        <v>1.9084043448724008</v>
      </c>
      <c r="M51" s="48">
        <v>4527.065217391304</v>
      </c>
      <c r="N51" s="48">
        <v>4393535.9522684328</v>
      </c>
    </row>
    <row r="58" spans="1:14" x14ac:dyDescent="0.3">
      <c r="A58" s="25" t="s">
        <v>135</v>
      </c>
      <c r="B58" t="s">
        <v>127</v>
      </c>
      <c r="C58"/>
      <c r="D58"/>
      <c r="G58" s="48"/>
    </row>
    <row r="59" spans="1:14" x14ac:dyDescent="0.3">
      <c r="A59" s="26" t="s">
        <v>99</v>
      </c>
      <c r="B59" s="47">
        <v>53</v>
      </c>
      <c r="C59"/>
      <c r="D59"/>
      <c r="G59" s="48"/>
    </row>
    <row r="60" spans="1:14" x14ac:dyDescent="0.3">
      <c r="A60" s="26" t="s">
        <v>101</v>
      </c>
      <c r="B60" s="47">
        <v>33</v>
      </c>
      <c r="C60"/>
      <c r="D60"/>
      <c r="G60" s="48"/>
    </row>
    <row r="61" spans="1:14" x14ac:dyDescent="0.3">
      <c r="A61" s="26" t="s">
        <v>98</v>
      </c>
      <c r="B61" s="47">
        <v>26</v>
      </c>
      <c r="C61"/>
      <c r="D61"/>
      <c r="G61" s="48"/>
    </row>
    <row r="62" spans="1:14" x14ac:dyDescent="0.3">
      <c r="A62" s="26" t="s">
        <v>97</v>
      </c>
      <c r="B62" s="47">
        <v>24</v>
      </c>
      <c r="C62"/>
      <c r="D62"/>
      <c r="G62" s="48"/>
    </row>
    <row r="63" spans="1:14" x14ac:dyDescent="0.3">
      <c r="A63" s="26" t="s">
        <v>100</v>
      </c>
      <c r="B63" s="47">
        <v>21</v>
      </c>
      <c r="C63"/>
      <c r="D63"/>
      <c r="G63" s="48"/>
    </row>
    <row r="64" spans="1:14" x14ac:dyDescent="0.3">
      <c r="A64" s="26" t="s">
        <v>102</v>
      </c>
      <c r="B64" s="47">
        <v>12</v>
      </c>
      <c r="C64"/>
      <c r="D64"/>
      <c r="G64" s="53"/>
    </row>
    <row r="65" spans="1:7" x14ac:dyDescent="0.3">
      <c r="A65" s="26" t="s">
        <v>113</v>
      </c>
      <c r="B65" s="47">
        <v>2</v>
      </c>
      <c r="C65"/>
      <c r="D65"/>
      <c r="G65" s="53"/>
    </row>
    <row r="66" spans="1:7" x14ac:dyDescent="0.3">
      <c r="A66" s="26" t="s">
        <v>115</v>
      </c>
      <c r="B66" s="47">
        <v>1</v>
      </c>
      <c r="C66"/>
      <c r="D66"/>
      <c r="G66" s="53"/>
    </row>
    <row r="67" spans="1:7" x14ac:dyDescent="0.3">
      <c r="A67" s="26" t="s">
        <v>112</v>
      </c>
      <c r="B67" s="47">
        <v>1</v>
      </c>
      <c r="C67"/>
      <c r="D67"/>
      <c r="G67" s="53"/>
    </row>
    <row r="68" spans="1:7" x14ac:dyDescent="0.3">
      <c r="A68" s="26" t="s">
        <v>114</v>
      </c>
      <c r="B68" s="47">
        <v>1</v>
      </c>
      <c r="C68"/>
      <c r="D68"/>
      <c r="G68" s="53"/>
    </row>
    <row r="69" spans="1:7" x14ac:dyDescent="0.3">
      <c r="A69" s="26" t="s">
        <v>116</v>
      </c>
      <c r="B69" s="47">
        <v>1</v>
      </c>
      <c r="C69"/>
      <c r="D69"/>
      <c r="G69" s="53"/>
    </row>
    <row r="70" spans="1:7" x14ac:dyDescent="0.3">
      <c r="A70" s="26" t="s">
        <v>104</v>
      </c>
      <c r="B70" s="47">
        <v>1</v>
      </c>
      <c r="C70"/>
      <c r="D70"/>
      <c r="G70" s="53"/>
    </row>
    <row r="71" spans="1:7" x14ac:dyDescent="0.3">
      <c r="A71" s="26" t="s">
        <v>110</v>
      </c>
      <c r="B71" s="47">
        <v>1</v>
      </c>
      <c r="C71"/>
      <c r="D71"/>
      <c r="G71" s="53"/>
    </row>
    <row r="72" spans="1:7" x14ac:dyDescent="0.3">
      <c r="A72" s="26" t="s">
        <v>111</v>
      </c>
      <c r="B72" s="47">
        <v>1</v>
      </c>
      <c r="C72"/>
      <c r="D72"/>
      <c r="G72" s="53"/>
    </row>
    <row r="73" spans="1:7" x14ac:dyDescent="0.3">
      <c r="A73" s="26" t="s">
        <v>108</v>
      </c>
      <c r="B73" s="47">
        <v>1</v>
      </c>
      <c r="C73"/>
      <c r="D73"/>
      <c r="G73" s="48"/>
    </row>
    <row r="74" spans="1:7" x14ac:dyDescent="0.3">
      <c r="A74" s="26" t="s">
        <v>103</v>
      </c>
      <c r="B74" s="47">
        <v>1</v>
      </c>
      <c r="C74"/>
      <c r="D74"/>
    </row>
    <row r="75" spans="1:7" x14ac:dyDescent="0.3">
      <c r="A75" s="26" t="s">
        <v>107</v>
      </c>
      <c r="B75" s="47">
        <v>1</v>
      </c>
      <c r="C75"/>
      <c r="D75"/>
    </row>
    <row r="76" spans="1:7" x14ac:dyDescent="0.3">
      <c r="A76" s="26" t="s">
        <v>109</v>
      </c>
      <c r="B76" s="47">
        <v>1</v>
      </c>
      <c r="C76"/>
      <c r="D76"/>
    </row>
    <row r="77" spans="1:7" x14ac:dyDescent="0.3">
      <c r="A77" s="26" t="s">
        <v>106</v>
      </c>
      <c r="B77" s="47">
        <v>1</v>
      </c>
      <c r="C77"/>
      <c r="D77"/>
    </row>
    <row r="78" spans="1:7" x14ac:dyDescent="0.3">
      <c r="A78" s="26" t="s">
        <v>105</v>
      </c>
      <c r="B78" s="47">
        <v>1</v>
      </c>
      <c r="C78"/>
      <c r="D78"/>
    </row>
    <row r="79" spans="1:7" x14ac:dyDescent="0.3">
      <c r="A79" s="26" t="s">
        <v>60</v>
      </c>
      <c r="B79" s="47">
        <v>184</v>
      </c>
      <c r="C79"/>
      <c r="D79"/>
    </row>
    <row r="80" spans="1:7" x14ac:dyDescent="0.3">
      <c r="C80"/>
      <c r="D80"/>
    </row>
    <row r="81" spans="3:4" x14ac:dyDescent="0.3">
      <c r="C81"/>
      <c r="D81"/>
    </row>
    <row r="82" spans="3:4" x14ac:dyDescent="0.3">
      <c r="C82"/>
      <c r="D82"/>
    </row>
    <row r="83" spans="3:4" x14ac:dyDescent="0.3">
      <c r="C83"/>
      <c r="D83"/>
    </row>
    <row r="84" spans="3:4" x14ac:dyDescent="0.3">
      <c r="C84"/>
      <c r="D84"/>
    </row>
    <row r="85" spans="3:4" x14ac:dyDescent="0.3">
      <c r="C85"/>
      <c r="D85"/>
    </row>
    <row r="86" spans="3:4" x14ac:dyDescent="0.3">
      <c r="C86"/>
      <c r="D86"/>
    </row>
    <row r="87" spans="3:4" x14ac:dyDescent="0.3">
      <c r="C87"/>
      <c r="D87"/>
    </row>
    <row r="88" spans="3:4" x14ac:dyDescent="0.3">
      <c r="C88"/>
      <c r="D88"/>
    </row>
    <row r="89" spans="3:4" x14ac:dyDescent="0.3">
      <c r="C89"/>
      <c r="D89"/>
    </row>
    <row r="90" spans="3:4" x14ac:dyDescent="0.3">
      <c r="C90"/>
      <c r="D90"/>
    </row>
    <row r="91" spans="3:4" x14ac:dyDescent="0.3">
      <c r="C91"/>
      <c r="D91"/>
    </row>
    <row r="92" spans="3:4" x14ac:dyDescent="0.3">
      <c r="C92"/>
      <c r="D92"/>
    </row>
    <row r="93" spans="3:4" x14ac:dyDescent="0.3">
      <c r="C93"/>
      <c r="D93"/>
    </row>
    <row r="94" spans="3:4" x14ac:dyDescent="0.3">
      <c r="C94"/>
      <c r="D94"/>
    </row>
    <row r="95" spans="3:4" x14ac:dyDescent="0.3">
      <c r="C95"/>
      <c r="D95"/>
    </row>
    <row r="96" spans="3:4" x14ac:dyDescent="0.3">
      <c r="C96"/>
      <c r="D96"/>
    </row>
    <row r="97" spans="3:4" x14ac:dyDescent="0.3">
      <c r="C97"/>
      <c r="D97"/>
    </row>
    <row r="98" spans="3:4" x14ac:dyDescent="0.3">
      <c r="C98"/>
      <c r="D98"/>
    </row>
    <row r="99" spans="3:4" x14ac:dyDescent="0.3">
      <c r="C99"/>
      <c r="D99"/>
    </row>
    <row r="100" spans="3:4" x14ac:dyDescent="0.3">
      <c r="C100"/>
      <c r="D100"/>
    </row>
    <row r="101" spans="3:4" x14ac:dyDescent="0.3">
      <c r="C101"/>
      <c r="D101"/>
    </row>
    <row r="102" spans="3:4" x14ac:dyDescent="0.3">
      <c r="C102"/>
      <c r="D102"/>
    </row>
    <row r="103" spans="3:4" x14ac:dyDescent="0.3">
      <c r="C103"/>
      <c r="D103"/>
    </row>
    <row r="104" spans="3:4" x14ac:dyDescent="0.3">
      <c r="C104"/>
      <c r="D104"/>
    </row>
    <row r="105" spans="3:4" x14ac:dyDescent="0.3">
      <c r="C105"/>
      <c r="D105"/>
    </row>
    <row r="106" spans="3:4" x14ac:dyDescent="0.3">
      <c r="C106"/>
      <c r="D106"/>
    </row>
    <row r="107" spans="3:4" x14ac:dyDescent="0.3">
      <c r="C107"/>
      <c r="D107"/>
    </row>
    <row r="108" spans="3:4" x14ac:dyDescent="0.3">
      <c r="C108"/>
      <c r="D108"/>
    </row>
    <row r="109" spans="3:4" x14ac:dyDescent="0.3">
      <c r="C109"/>
      <c r="D109"/>
    </row>
    <row r="110" spans="3:4" x14ac:dyDescent="0.3">
      <c r="C110"/>
      <c r="D110"/>
    </row>
    <row r="111" spans="3:4" x14ac:dyDescent="0.3">
      <c r="C111"/>
      <c r="D111"/>
    </row>
    <row r="112" spans="3:4" x14ac:dyDescent="0.3">
      <c r="C112"/>
      <c r="D112"/>
    </row>
    <row r="113" spans="3:4" x14ac:dyDescent="0.3">
      <c r="C113"/>
      <c r="D113"/>
    </row>
    <row r="114" spans="3:4" x14ac:dyDescent="0.3">
      <c r="C114"/>
      <c r="D114"/>
    </row>
    <row r="115" spans="3:4" x14ac:dyDescent="0.3">
      <c r="C115"/>
      <c r="D115"/>
    </row>
    <row r="116" spans="3:4" x14ac:dyDescent="0.3">
      <c r="C116"/>
      <c r="D116"/>
    </row>
    <row r="117" spans="3:4" x14ac:dyDescent="0.3">
      <c r="C117"/>
      <c r="D117"/>
    </row>
    <row r="118" spans="3:4" x14ac:dyDescent="0.3">
      <c r="C118"/>
      <c r="D118"/>
    </row>
    <row r="119" spans="3:4" x14ac:dyDescent="0.3">
      <c r="C119"/>
      <c r="D119"/>
    </row>
    <row r="120" spans="3:4" x14ac:dyDescent="0.3">
      <c r="C120"/>
      <c r="D120"/>
    </row>
    <row r="121" spans="3:4" x14ac:dyDescent="0.3">
      <c r="C121"/>
      <c r="D121"/>
    </row>
    <row r="122" spans="3:4" x14ac:dyDescent="0.3">
      <c r="C122"/>
      <c r="D122"/>
    </row>
  </sheetData>
  <phoneticPr fontId="1"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workbookViewId="0">
      <selection activeCell="C15" sqref="A1:C15"/>
    </sheetView>
  </sheetViews>
  <sheetFormatPr defaultRowHeight="16.5" x14ac:dyDescent="0.3"/>
  <cols>
    <col min="1" max="1" width="31.25" customWidth="1"/>
    <col min="3" max="3" width="14.875" customWidth="1"/>
  </cols>
  <sheetData>
    <row r="1" spans="1:3" x14ac:dyDescent="0.3">
      <c r="A1" t="s">
        <v>258</v>
      </c>
      <c r="B1" t="s">
        <v>283</v>
      </c>
      <c r="C1" t="s">
        <v>254</v>
      </c>
    </row>
    <row r="2" spans="1:3" x14ac:dyDescent="0.3">
      <c r="A2" t="s">
        <v>280</v>
      </c>
      <c r="B2">
        <v>16</v>
      </c>
      <c r="C2" s="29">
        <f>표3[[#This Row],[횟수]]/SUM(표3[횟수])</f>
        <v>0.22535211267605634</v>
      </c>
    </row>
    <row r="3" spans="1:3" x14ac:dyDescent="0.3">
      <c r="A3" t="s">
        <v>278</v>
      </c>
      <c r="B3">
        <v>12</v>
      </c>
      <c r="C3" s="29">
        <f>표3[[#This Row],[횟수]]/SUM(표3[횟수])</f>
        <v>0.16901408450704225</v>
      </c>
    </row>
    <row r="4" spans="1:3" x14ac:dyDescent="0.3">
      <c r="A4" t="s">
        <v>282</v>
      </c>
      <c r="B4">
        <v>11</v>
      </c>
      <c r="C4" s="29">
        <f>표3[[#This Row],[횟수]]/SUM(표3[횟수])</f>
        <v>0.15492957746478872</v>
      </c>
    </row>
    <row r="5" spans="1:3" x14ac:dyDescent="0.3">
      <c r="A5" t="s">
        <v>274</v>
      </c>
      <c r="B5">
        <v>10</v>
      </c>
      <c r="C5" s="29">
        <f>표3[[#This Row],[횟수]]/SUM(표3[횟수])</f>
        <v>0.14084507042253522</v>
      </c>
    </row>
    <row r="6" spans="1:3" x14ac:dyDescent="0.3">
      <c r="A6" t="s">
        <v>277</v>
      </c>
      <c r="B6">
        <v>8</v>
      </c>
      <c r="C6" s="29">
        <f>표3[[#This Row],[횟수]]/SUM(표3[횟수])</f>
        <v>0.11267605633802817</v>
      </c>
    </row>
    <row r="7" spans="1:3" x14ac:dyDescent="0.3">
      <c r="A7" t="s">
        <v>286</v>
      </c>
      <c r="B7">
        <v>4</v>
      </c>
      <c r="C7" s="29">
        <f>표3[[#This Row],[횟수]]/SUM(표3[횟수])</f>
        <v>5.6338028169014086E-2</v>
      </c>
    </row>
    <row r="8" spans="1:3" x14ac:dyDescent="0.3">
      <c r="A8" t="s">
        <v>284</v>
      </c>
      <c r="B8">
        <v>3</v>
      </c>
      <c r="C8" s="29">
        <f>표3[[#This Row],[횟수]]/SUM(표3[횟수])</f>
        <v>4.2253521126760563E-2</v>
      </c>
    </row>
    <row r="9" spans="1:3" x14ac:dyDescent="0.3">
      <c r="A9" t="s">
        <v>281</v>
      </c>
      <c r="B9">
        <v>3</v>
      </c>
      <c r="C9" s="29">
        <f>표3[[#This Row],[횟수]]/SUM(표3[횟수])</f>
        <v>4.2253521126760563E-2</v>
      </c>
    </row>
    <row r="10" spans="1:3" x14ac:dyDescent="0.3">
      <c r="A10" t="s">
        <v>273</v>
      </c>
      <c r="B10">
        <v>1</v>
      </c>
      <c r="C10" s="29">
        <f>표3[[#This Row],[횟수]]/SUM(표3[횟수])</f>
        <v>1.4084507042253521E-2</v>
      </c>
    </row>
    <row r="11" spans="1:3" x14ac:dyDescent="0.3">
      <c r="A11" t="s">
        <v>276</v>
      </c>
      <c r="B11">
        <v>1</v>
      </c>
      <c r="C11" s="29">
        <f>표3[[#This Row],[횟수]]/SUM(표3[횟수])</f>
        <v>1.4084507042253521E-2</v>
      </c>
    </row>
    <row r="12" spans="1:3" x14ac:dyDescent="0.3">
      <c r="A12" t="s">
        <v>265</v>
      </c>
      <c r="B12">
        <v>1</v>
      </c>
      <c r="C12" s="29">
        <f>표3[[#This Row],[횟수]]/SUM(표3[횟수])</f>
        <v>1.4084507042253521E-2</v>
      </c>
    </row>
    <row r="13" spans="1:3" x14ac:dyDescent="0.3">
      <c r="A13" t="s">
        <v>279</v>
      </c>
      <c r="B13">
        <v>1</v>
      </c>
      <c r="C13" s="29">
        <f>표3[[#This Row],[횟수]]/SUM(표3[횟수])</f>
        <v>1.4084507042253521E-2</v>
      </c>
    </row>
  </sheetData>
  <phoneticPr fontId="1" type="noConversion"/>
  <pageMargins left="0.7" right="0.7" top="0.75" bottom="0.75" header="0.3" footer="0.3"/>
  <pageSetup paperSize="9" orientation="portrait"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85"/>
  <sheetViews>
    <sheetView topLeftCell="B7" workbookViewId="0">
      <selection activeCell="D188" sqref="D188"/>
    </sheetView>
  </sheetViews>
  <sheetFormatPr defaultRowHeight="16.5" x14ac:dyDescent="0.3"/>
  <cols>
    <col min="1" max="1" width="9" style="60"/>
    <col min="5" max="5" width="9.125" customWidth="1"/>
    <col min="6" max="8" width="14.875" customWidth="1"/>
    <col min="13" max="13" width="17.875" customWidth="1"/>
    <col min="14" max="14" width="26.5" customWidth="1"/>
    <col min="16" max="16" width="28.375" customWidth="1"/>
    <col min="17" max="17" width="18.125" customWidth="1"/>
    <col min="18" max="18" width="18.375" customWidth="1"/>
    <col min="19" max="19" width="38.375" customWidth="1"/>
  </cols>
  <sheetData>
    <row r="1" spans="1:19" x14ac:dyDescent="0.3">
      <c r="A1" s="58" t="s">
        <v>0</v>
      </c>
      <c r="B1" s="1" t="s">
        <v>1</v>
      </c>
      <c r="C1" s="1" t="s">
        <v>2</v>
      </c>
      <c r="D1" s="1" t="s">
        <v>77</v>
      </c>
      <c r="E1" s="1" t="s">
        <v>78</v>
      </c>
      <c r="F1" s="1" t="s">
        <v>3</v>
      </c>
      <c r="G1" s="1" t="s">
        <v>4</v>
      </c>
      <c r="H1" s="1" t="s">
        <v>5</v>
      </c>
      <c r="I1" s="1" t="s">
        <v>6</v>
      </c>
      <c r="J1" s="1" t="s">
        <v>7</v>
      </c>
      <c r="K1" s="1" t="s">
        <v>65</v>
      </c>
      <c r="L1" s="1" t="s">
        <v>8</v>
      </c>
      <c r="M1" s="1" t="s">
        <v>39</v>
      </c>
      <c r="N1" s="1" t="s">
        <v>40</v>
      </c>
      <c r="O1" s="1" t="s">
        <v>79</v>
      </c>
      <c r="P1" s="1" t="s">
        <v>96</v>
      </c>
      <c r="Q1" s="1" t="s">
        <v>117</v>
      </c>
      <c r="R1" s="1" t="s">
        <v>133</v>
      </c>
      <c r="S1" s="1" t="s">
        <v>178</v>
      </c>
    </row>
    <row r="2" spans="1:19" x14ac:dyDescent="0.3">
      <c r="A2" s="59">
        <v>35</v>
      </c>
      <c r="B2">
        <f t="shared" ref="B2:B33" si="0">INT(A2/5)*5</f>
        <v>35</v>
      </c>
      <c r="C2" s="2" t="s">
        <v>9</v>
      </c>
      <c r="D2" s="42">
        <v>7</v>
      </c>
      <c r="E2" s="43">
        <f>INT(RAW데이터[[#This Row],[경력]]/3)*3+3</f>
        <v>9</v>
      </c>
      <c r="F2" s="3">
        <v>5000</v>
      </c>
      <c r="G2" s="3">
        <v>5000</v>
      </c>
      <c r="H2" s="3">
        <v>4000</v>
      </c>
      <c r="I2" s="4">
        <v>3.75</v>
      </c>
      <c r="J2" s="5" t="s">
        <v>10</v>
      </c>
      <c r="K2" s="2">
        <v>0</v>
      </c>
      <c r="L2" s="5">
        <v>2</v>
      </c>
      <c r="M2" s="23">
        <f>IFERROR(RAW데이터[[#This Row],[기대수익]]/RAW데이터[[#This Row],[수익]],"")</f>
        <v>1</v>
      </c>
      <c r="N2" s="23">
        <f>IFERROR(RAW데이터[[#This Row],[생계수익]]/RAW데이터[[#This Row],[수익]],"")</f>
        <v>0.8</v>
      </c>
      <c r="O2" s="45">
        <v>45</v>
      </c>
      <c r="P2" s="44" t="s">
        <v>82</v>
      </c>
      <c r="Q2" s="44" t="s">
        <v>97</v>
      </c>
      <c r="R2" s="44" t="s">
        <v>118</v>
      </c>
      <c r="S2" s="2" t="s">
        <v>97</v>
      </c>
    </row>
    <row r="3" spans="1:19" x14ac:dyDescent="0.3">
      <c r="A3" s="59">
        <v>33</v>
      </c>
      <c r="B3">
        <f t="shared" si="0"/>
        <v>30</v>
      </c>
      <c r="C3" s="2" t="s">
        <v>9</v>
      </c>
      <c r="D3" s="42">
        <v>3</v>
      </c>
      <c r="E3" s="43">
        <f>INT(RAW데이터[[#This Row],[경력]]/3)*3+3</f>
        <v>6</v>
      </c>
      <c r="F3" s="3">
        <v>4000</v>
      </c>
      <c r="G3" s="3">
        <v>6000</v>
      </c>
      <c r="H3" s="3">
        <v>3000</v>
      </c>
      <c r="I3" s="4">
        <v>1.25</v>
      </c>
      <c r="J3" s="5" t="s">
        <v>10</v>
      </c>
      <c r="K3" s="2">
        <v>1</v>
      </c>
      <c r="L3" s="5">
        <v>1</v>
      </c>
      <c r="M3" s="23">
        <f>IFERROR(RAW데이터[[#This Row],[기대수익]]/RAW데이터[[#This Row],[수익]],"")</f>
        <v>1.5</v>
      </c>
      <c r="N3" s="23">
        <f>IFERROR(RAW데이터[[#This Row],[생계수익]]/RAW데이터[[#This Row],[수익]],"")</f>
        <v>0.75</v>
      </c>
      <c r="O3" s="45">
        <v>37</v>
      </c>
      <c r="P3" s="44" t="s">
        <v>83</v>
      </c>
      <c r="Q3" s="44" t="s">
        <v>98</v>
      </c>
      <c r="R3" s="44" t="s">
        <v>118</v>
      </c>
      <c r="S3" s="2" t="s">
        <v>98</v>
      </c>
    </row>
    <row r="4" spans="1:19" x14ac:dyDescent="0.3">
      <c r="A4" s="59">
        <v>26</v>
      </c>
      <c r="B4">
        <f t="shared" si="0"/>
        <v>25</v>
      </c>
      <c r="C4" s="2" t="s">
        <v>9</v>
      </c>
      <c r="D4" s="42">
        <v>2</v>
      </c>
      <c r="E4" s="43">
        <f>INT(RAW데이터[[#This Row],[경력]]/3)*3+3</f>
        <v>3</v>
      </c>
      <c r="F4" s="3">
        <v>2800</v>
      </c>
      <c r="G4" s="3">
        <v>4800</v>
      </c>
      <c r="H4" s="3">
        <v>3000</v>
      </c>
      <c r="I4" s="4">
        <v>3.75</v>
      </c>
      <c r="J4" s="5" t="s">
        <v>11</v>
      </c>
      <c r="K4" s="30"/>
      <c r="L4" s="5"/>
      <c r="M4" s="23">
        <f>IFERROR(RAW데이터[[#This Row],[기대수익]]/RAW데이터[[#This Row],[수익]],"")</f>
        <v>1.7142857142857142</v>
      </c>
      <c r="N4" s="23">
        <f>IFERROR(RAW데이터[[#This Row],[생계수익]]/RAW데이터[[#This Row],[수익]],"")</f>
        <v>1.0714285714285714</v>
      </c>
      <c r="O4" s="45">
        <v>45</v>
      </c>
      <c r="P4" s="44" t="s">
        <v>84</v>
      </c>
      <c r="Q4" s="44" t="s">
        <v>99</v>
      </c>
      <c r="R4" s="44" t="s">
        <v>119</v>
      </c>
      <c r="S4" s="2" t="s">
        <v>99</v>
      </c>
    </row>
    <row r="5" spans="1:19" x14ac:dyDescent="0.3">
      <c r="A5" s="59">
        <v>27</v>
      </c>
      <c r="B5">
        <f t="shared" si="0"/>
        <v>25</v>
      </c>
      <c r="C5" s="2" t="s">
        <v>9</v>
      </c>
      <c r="D5" s="42">
        <v>5</v>
      </c>
      <c r="E5" s="43">
        <f>INT(RAW데이터[[#This Row],[경력]]/3)*3+3</f>
        <v>6</v>
      </c>
      <c r="F5" s="3">
        <v>4500</v>
      </c>
      <c r="G5" s="3">
        <v>7000</v>
      </c>
      <c r="H5" s="3">
        <v>3500</v>
      </c>
      <c r="I5" s="4">
        <v>2.5</v>
      </c>
      <c r="J5" s="5" t="s">
        <v>11</v>
      </c>
      <c r="K5" s="2"/>
      <c r="L5" s="5"/>
      <c r="M5" s="23">
        <f>IFERROR(RAW데이터[[#This Row],[기대수익]]/RAW데이터[[#This Row],[수익]],"")</f>
        <v>1.5555555555555556</v>
      </c>
      <c r="N5" s="23">
        <f>IFERROR(RAW데이터[[#This Row],[생계수익]]/RAW데이터[[#This Row],[수익]],"")</f>
        <v>0.77777777777777779</v>
      </c>
      <c r="O5" s="45">
        <v>30</v>
      </c>
      <c r="P5" s="44" t="s">
        <v>82</v>
      </c>
      <c r="Q5" s="44" t="s">
        <v>98</v>
      </c>
      <c r="R5" s="44" t="s">
        <v>119</v>
      </c>
      <c r="S5" s="2" t="s">
        <v>98</v>
      </c>
    </row>
    <row r="6" spans="1:19" ht="28.5" x14ac:dyDescent="0.3">
      <c r="A6" s="59">
        <v>42</v>
      </c>
      <c r="B6">
        <f t="shared" si="0"/>
        <v>40</v>
      </c>
      <c r="C6" s="2" t="s">
        <v>9</v>
      </c>
      <c r="D6" s="42">
        <v>18</v>
      </c>
      <c r="E6" s="43">
        <f>INT(RAW데이터[[#This Row],[경력]]/3)*3+3</f>
        <v>21</v>
      </c>
      <c r="F6" s="3">
        <v>6000</v>
      </c>
      <c r="G6" s="3">
        <v>9000</v>
      </c>
      <c r="H6" s="3">
        <v>6000</v>
      </c>
      <c r="I6" s="4">
        <v>2.5</v>
      </c>
      <c r="J6" s="5" t="s">
        <v>10</v>
      </c>
      <c r="K6" s="2">
        <v>0</v>
      </c>
      <c r="L6" s="5">
        <v>2</v>
      </c>
      <c r="M6" s="23">
        <f>IFERROR(RAW데이터[[#This Row],[기대수익]]/RAW데이터[[#This Row],[수익]],"")</f>
        <v>1.5</v>
      </c>
      <c r="N6" s="23">
        <f>IFERROR(RAW데이터[[#This Row],[생계수익]]/RAW데이터[[#This Row],[수익]],"")</f>
        <v>1</v>
      </c>
      <c r="O6" s="45"/>
      <c r="P6" s="44" t="s">
        <v>85</v>
      </c>
      <c r="Q6" s="44" t="s">
        <v>100</v>
      </c>
      <c r="R6" s="44" t="s">
        <v>120</v>
      </c>
      <c r="S6" s="2" t="s">
        <v>100</v>
      </c>
    </row>
    <row r="7" spans="1:19" x14ac:dyDescent="0.3">
      <c r="A7" s="59">
        <v>36</v>
      </c>
      <c r="B7">
        <f t="shared" si="0"/>
        <v>35</v>
      </c>
      <c r="C7" s="2" t="s">
        <v>9</v>
      </c>
      <c r="D7" s="42">
        <v>6</v>
      </c>
      <c r="E7" s="43">
        <f>INT(RAW데이터[[#This Row],[경력]]/3)*3+3</f>
        <v>9</v>
      </c>
      <c r="F7" s="3">
        <v>4000</v>
      </c>
      <c r="G7" s="3">
        <v>6000</v>
      </c>
      <c r="H7" s="3">
        <v>5000</v>
      </c>
      <c r="I7" s="4">
        <v>1.25</v>
      </c>
      <c r="J7" s="5" t="s">
        <v>10</v>
      </c>
      <c r="K7" s="2">
        <v>1</v>
      </c>
      <c r="L7" s="5">
        <v>0</v>
      </c>
      <c r="M7" s="23">
        <f>IFERROR(RAW데이터[[#This Row],[기대수익]]/RAW데이터[[#This Row],[수익]],"")</f>
        <v>1.5</v>
      </c>
      <c r="N7" s="23">
        <f>IFERROR(RAW데이터[[#This Row],[생계수익]]/RAW데이터[[#This Row],[수익]],"")</f>
        <v>1.25</v>
      </c>
      <c r="O7" s="45">
        <v>39</v>
      </c>
      <c r="P7" s="44" t="s">
        <v>82</v>
      </c>
      <c r="Q7" s="44" t="s">
        <v>99</v>
      </c>
      <c r="R7" s="44" t="s">
        <v>120</v>
      </c>
      <c r="S7" s="2" t="s">
        <v>99</v>
      </c>
    </row>
    <row r="8" spans="1:19" ht="28.5" x14ac:dyDescent="0.3">
      <c r="A8" s="59">
        <v>35</v>
      </c>
      <c r="B8">
        <f t="shared" si="0"/>
        <v>35</v>
      </c>
      <c r="C8" s="2" t="s">
        <v>9</v>
      </c>
      <c r="D8" s="42">
        <v>12</v>
      </c>
      <c r="E8" s="43">
        <f>INT(RAW데이터[[#This Row],[경력]]/3)*3+3</f>
        <v>15</v>
      </c>
      <c r="F8" s="3">
        <v>5000</v>
      </c>
      <c r="G8" s="3">
        <v>4000</v>
      </c>
      <c r="H8" s="3">
        <v>4000</v>
      </c>
      <c r="I8" s="4">
        <v>3.75</v>
      </c>
      <c r="J8" s="5" t="s">
        <v>10</v>
      </c>
      <c r="K8" s="2">
        <v>1</v>
      </c>
      <c r="L8" s="5">
        <v>1</v>
      </c>
      <c r="M8" s="23">
        <f>IFERROR(RAW데이터[[#This Row],[기대수익]]/RAW데이터[[#This Row],[수익]],"")</f>
        <v>0.8</v>
      </c>
      <c r="N8" s="23">
        <f>IFERROR(RAW데이터[[#This Row],[생계수익]]/RAW데이터[[#This Row],[수익]],"")</f>
        <v>0.8</v>
      </c>
      <c r="O8" s="45">
        <v>45</v>
      </c>
      <c r="P8" s="44" t="s">
        <v>83</v>
      </c>
      <c r="Q8" s="44" t="s">
        <v>100</v>
      </c>
      <c r="R8" s="44" t="s">
        <v>119</v>
      </c>
      <c r="S8" s="2" t="s">
        <v>100</v>
      </c>
    </row>
    <row r="9" spans="1:19" x14ac:dyDescent="0.3">
      <c r="A9" s="59">
        <v>32</v>
      </c>
      <c r="B9">
        <f t="shared" si="0"/>
        <v>30</v>
      </c>
      <c r="C9" s="2" t="s">
        <v>9</v>
      </c>
      <c r="D9" s="42">
        <v>4</v>
      </c>
      <c r="E9" s="43">
        <f>INT(RAW데이터[[#This Row],[경력]]/3)*3+3</f>
        <v>6</v>
      </c>
      <c r="F9" s="3">
        <v>3800</v>
      </c>
      <c r="G9" s="3">
        <v>10000</v>
      </c>
      <c r="H9" s="3">
        <v>3000</v>
      </c>
      <c r="I9" s="4">
        <v>3.75</v>
      </c>
      <c r="J9" s="5" t="s">
        <v>11</v>
      </c>
      <c r="K9" s="30"/>
      <c r="L9" s="5"/>
      <c r="M9" s="23">
        <f>IFERROR(RAW데이터[[#This Row],[기대수익]]/RAW데이터[[#This Row],[수익]],"")</f>
        <v>2.6315789473684212</v>
      </c>
      <c r="N9" s="23">
        <f>IFERROR(RAW데이터[[#This Row],[생계수익]]/RAW데이터[[#This Row],[수익]],"")</f>
        <v>0.78947368421052633</v>
      </c>
      <c r="O9" s="45">
        <v>45</v>
      </c>
      <c r="P9" s="44" t="s">
        <v>85</v>
      </c>
      <c r="Q9" s="44" t="s">
        <v>101</v>
      </c>
      <c r="R9" s="44" t="s">
        <v>119</v>
      </c>
      <c r="S9" s="2" t="s">
        <v>101</v>
      </c>
    </row>
    <row r="10" spans="1:19" x14ac:dyDescent="0.3">
      <c r="A10" s="59">
        <v>37</v>
      </c>
      <c r="B10">
        <f t="shared" si="0"/>
        <v>35</v>
      </c>
      <c r="C10" s="2" t="s">
        <v>9</v>
      </c>
      <c r="D10" s="42">
        <v>12</v>
      </c>
      <c r="E10" s="43">
        <f>INT(RAW데이터[[#This Row],[경력]]/3)*3+3</f>
        <v>15</v>
      </c>
      <c r="F10" s="3">
        <v>9000</v>
      </c>
      <c r="G10" s="3">
        <v>8000</v>
      </c>
      <c r="H10" s="3">
        <v>5000</v>
      </c>
      <c r="I10" s="4">
        <v>2.5</v>
      </c>
      <c r="J10" s="5" t="s">
        <v>10</v>
      </c>
      <c r="K10" s="2">
        <v>1</v>
      </c>
      <c r="L10" s="5">
        <v>2</v>
      </c>
      <c r="M10" s="23">
        <f>IFERROR(RAW데이터[[#This Row],[기대수익]]/RAW데이터[[#This Row],[수익]],"")</f>
        <v>0.88888888888888884</v>
      </c>
      <c r="N10" s="23">
        <f>IFERROR(RAW데이터[[#This Row],[생계수익]]/RAW데이터[[#This Row],[수익]],"")</f>
        <v>0.55555555555555558</v>
      </c>
      <c r="O10" s="45">
        <v>45</v>
      </c>
      <c r="P10" s="44" t="s">
        <v>85</v>
      </c>
      <c r="Q10" s="44" t="s">
        <v>101</v>
      </c>
      <c r="R10" s="44" t="s">
        <v>118</v>
      </c>
      <c r="S10" s="2" t="s">
        <v>101</v>
      </c>
    </row>
    <row r="11" spans="1:19" x14ac:dyDescent="0.3">
      <c r="A11" s="59">
        <v>30</v>
      </c>
      <c r="B11">
        <f t="shared" si="0"/>
        <v>30</v>
      </c>
      <c r="C11" s="2" t="s">
        <v>9</v>
      </c>
      <c r="D11" s="42">
        <v>3</v>
      </c>
      <c r="E11" s="43">
        <f>INT(RAW데이터[[#This Row],[경력]]/3)*3+3</f>
        <v>6</v>
      </c>
      <c r="F11" s="3">
        <v>3000</v>
      </c>
      <c r="G11" s="3">
        <v>4500</v>
      </c>
      <c r="H11" s="3">
        <v>3500</v>
      </c>
      <c r="I11" s="4">
        <v>1.25</v>
      </c>
      <c r="J11" s="5" t="s">
        <v>11</v>
      </c>
      <c r="K11" s="30"/>
      <c r="L11" s="5"/>
      <c r="M11" s="23">
        <f>IFERROR(RAW데이터[[#This Row],[기대수익]]/RAW데이터[[#This Row],[수익]],"")</f>
        <v>1.5</v>
      </c>
      <c r="N11" s="23">
        <f>IFERROR(RAW데이터[[#This Row],[생계수익]]/RAW데이터[[#This Row],[수익]],"")</f>
        <v>1.1666666666666667</v>
      </c>
      <c r="O11" s="45">
        <v>35</v>
      </c>
      <c r="P11" s="44" t="s">
        <v>83</v>
      </c>
      <c r="Q11" s="44" t="s">
        <v>97</v>
      </c>
      <c r="R11" s="44" t="s">
        <v>121</v>
      </c>
      <c r="S11" s="2" t="s">
        <v>97</v>
      </c>
    </row>
    <row r="12" spans="1:19" x14ac:dyDescent="0.3">
      <c r="A12" s="59">
        <v>28</v>
      </c>
      <c r="B12">
        <f t="shared" si="0"/>
        <v>25</v>
      </c>
      <c r="C12" s="2" t="s">
        <v>9</v>
      </c>
      <c r="D12" s="42">
        <v>1</v>
      </c>
      <c r="E12" s="43">
        <f>INT(RAW데이터[[#This Row],[경력]]/3)*3+3</f>
        <v>3</v>
      </c>
      <c r="F12" s="3">
        <v>2000</v>
      </c>
      <c r="G12" s="3" t="s">
        <v>12</v>
      </c>
      <c r="H12" s="3">
        <v>2600</v>
      </c>
      <c r="I12" s="4">
        <v>1.25</v>
      </c>
      <c r="J12" s="5" t="s">
        <v>11</v>
      </c>
      <c r="K12" s="30"/>
      <c r="L12" s="5"/>
      <c r="M12" s="23" t="str">
        <f>IFERROR(RAW데이터[[#This Row],[기대수익]]/RAW데이터[[#This Row],[수익]],"")</f>
        <v/>
      </c>
      <c r="N12" s="23">
        <f>IFERROR(RAW데이터[[#This Row],[생계수익]]/RAW데이터[[#This Row],[수익]],"")</f>
        <v>1.3</v>
      </c>
      <c r="O12" s="45">
        <v>40</v>
      </c>
      <c r="P12" s="44" t="s">
        <v>83</v>
      </c>
      <c r="Q12" s="44" t="s">
        <v>98</v>
      </c>
      <c r="R12" s="44" t="s">
        <v>120</v>
      </c>
      <c r="S12" s="2" t="s">
        <v>98</v>
      </c>
    </row>
    <row r="13" spans="1:19" x14ac:dyDescent="0.3">
      <c r="A13" s="59">
        <v>26</v>
      </c>
      <c r="B13">
        <f t="shared" si="0"/>
        <v>25</v>
      </c>
      <c r="C13" s="2" t="s">
        <v>9</v>
      </c>
      <c r="D13" s="42">
        <v>3</v>
      </c>
      <c r="E13" s="43">
        <f>INT(RAW데이터[[#This Row],[경력]]/3)*3+3</f>
        <v>6</v>
      </c>
      <c r="F13" s="3">
        <v>3300</v>
      </c>
      <c r="G13" s="3">
        <v>5000</v>
      </c>
      <c r="H13" s="3">
        <v>4000</v>
      </c>
      <c r="I13" s="4">
        <v>1.25</v>
      </c>
      <c r="J13" s="5" t="s">
        <v>11</v>
      </c>
      <c r="K13" s="2"/>
      <c r="L13" s="5"/>
      <c r="M13" s="23">
        <f>IFERROR(RAW데이터[[#This Row],[기대수익]]/RAW데이터[[#This Row],[수익]],"")</f>
        <v>1.5151515151515151</v>
      </c>
      <c r="N13" s="23">
        <f>IFERROR(RAW데이터[[#This Row],[생계수익]]/RAW데이터[[#This Row],[수익]],"")</f>
        <v>1.2121212121212122</v>
      </c>
      <c r="O13" s="45">
        <v>40</v>
      </c>
      <c r="P13" s="44" t="s">
        <v>86</v>
      </c>
      <c r="Q13" s="44" t="s">
        <v>101</v>
      </c>
      <c r="R13" s="44" t="s">
        <v>120</v>
      </c>
      <c r="S13" s="2" t="s">
        <v>101</v>
      </c>
    </row>
    <row r="14" spans="1:19" x14ac:dyDescent="0.3">
      <c r="A14" s="59">
        <v>37</v>
      </c>
      <c r="B14">
        <f t="shared" si="0"/>
        <v>35</v>
      </c>
      <c r="C14" s="2" t="s">
        <v>9</v>
      </c>
      <c r="D14" s="42">
        <v>14</v>
      </c>
      <c r="E14" s="43">
        <f>INT(RAW데이터[[#This Row],[경력]]/3)*3+3</f>
        <v>15</v>
      </c>
      <c r="F14" s="3">
        <v>4800</v>
      </c>
      <c r="G14" s="3">
        <v>7000</v>
      </c>
      <c r="H14" s="3">
        <v>5000</v>
      </c>
      <c r="I14" s="4">
        <v>5</v>
      </c>
      <c r="J14" s="5" t="s">
        <v>10</v>
      </c>
      <c r="K14" s="2">
        <v>1</v>
      </c>
      <c r="L14" s="5">
        <v>1</v>
      </c>
      <c r="M14" s="23">
        <f>IFERROR(RAW데이터[[#This Row],[기대수익]]/RAW데이터[[#This Row],[수익]],"")</f>
        <v>1.4583333333333333</v>
      </c>
      <c r="N14" s="23">
        <f>IFERROR(RAW데이터[[#This Row],[생계수익]]/RAW데이터[[#This Row],[수익]],"")</f>
        <v>1.0416666666666667</v>
      </c>
      <c r="O14" s="45">
        <v>45</v>
      </c>
      <c r="P14" s="44" t="s">
        <v>83</v>
      </c>
      <c r="Q14" s="44" t="s">
        <v>97</v>
      </c>
      <c r="R14" s="44" t="s">
        <v>119</v>
      </c>
      <c r="S14" s="2" t="s">
        <v>97</v>
      </c>
    </row>
    <row r="15" spans="1:19" x14ac:dyDescent="0.3">
      <c r="A15" s="59">
        <v>30</v>
      </c>
      <c r="B15">
        <f t="shared" si="0"/>
        <v>30</v>
      </c>
      <c r="C15" s="2" t="s">
        <v>9</v>
      </c>
      <c r="D15" s="42">
        <v>5</v>
      </c>
      <c r="E15" s="43">
        <f>INT(RAW데이터[[#This Row],[경력]]/3)*3+3</f>
        <v>6</v>
      </c>
      <c r="F15" s="3">
        <v>3650</v>
      </c>
      <c r="G15" s="3">
        <v>7000</v>
      </c>
      <c r="H15" s="3">
        <v>3200</v>
      </c>
      <c r="I15" s="4">
        <v>1.25</v>
      </c>
      <c r="J15" s="5" t="s">
        <v>11</v>
      </c>
      <c r="K15" s="30"/>
      <c r="L15" s="5"/>
      <c r="M15" s="23">
        <f>IFERROR(RAW데이터[[#This Row],[기대수익]]/RAW데이터[[#This Row],[수익]],"")</f>
        <v>1.9178082191780821</v>
      </c>
      <c r="N15" s="23">
        <f>IFERROR(RAW데이터[[#This Row],[생계수익]]/RAW데이터[[#This Row],[수익]],"")</f>
        <v>0.87671232876712324</v>
      </c>
      <c r="O15" s="45">
        <v>50</v>
      </c>
      <c r="P15" s="44" t="s">
        <v>87</v>
      </c>
      <c r="Q15" s="44" t="s">
        <v>99</v>
      </c>
      <c r="R15" s="44" t="s">
        <v>122</v>
      </c>
      <c r="S15" s="2" t="s">
        <v>99</v>
      </c>
    </row>
    <row r="16" spans="1:19" x14ac:dyDescent="0.3">
      <c r="A16" s="59">
        <v>43</v>
      </c>
      <c r="B16">
        <f t="shared" si="0"/>
        <v>40</v>
      </c>
      <c r="C16" s="2" t="s">
        <v>9</v>
      </c>
      <c r="D16" s="42">
        <v>17</v>
      </c>
      <c r="E16" s="43">
        <f>INT(RAW데이터[[#This Row],[경력]]/3)*3+3</f>
        <v>18</v>
      </c>
      <c r="F16" s="3">
        <v>7000</v>
      </c>
      <c r="G16" s="3">
        <v>6000</v>
      </c>
      <c r="H16" s="3">
        <v>5000</v>
      </c>
      <c r="I16" s="4">
        <v>0</v>
      </c>
      <c r="J16" s="5" t="s">
        <v>10</v>
      </c>
      <c r="K16" s="2">
        <v>1</v>
      </c>
      <c r="L16" s="5">
        <v>2</v>
      </c>
      <c r="M16" s="23">
        <f>IFERROR(RAW데이터[[#This Row],[기대수익]]/RAW데이터[[#This Row],[수익]],"")</f>
        <v>0.8571428571428571</v>
      </c>
      <c r="N16" s="23">
        <f>IFERROR(RAW데이터[[#This Row],[생계수익]]/RAW데이터[[#This Row],[수익]],"")</f>
        <v>0.7142857142857143</v>
      </c>
      <c r="O16" s="45">
        <v>45</v>
      </c>
      <c r="P16" s="44" t="s">
        <v>83</v>
      </c>
      <c r="Q16" s="44" t="s">
        <v>99</v>
      </c>
      <c r="R16" s="44" t="s">
        <v>119</v>
      </c>
      <c r="S16" s="2" t="s">
        <v>99</v>
      </c>
    </row>
    <row r="17" spans="1:19" x14ac:dyDescent="0.3">
      <c r="A17" s="59">
        <v>26</v>
      </c>
      <c r="B17">
        <f t="shared" si="0"/>
        <v>25</v>
      </c>
      <c r="C17" s="2" t="s">
        <v>9</v>
      </c>
      <c r="D17" s="42">
        <v>3</v>
      </c>
      <c r="E17" s="43">
        <f>INT(RAW데이터[[#This Row],[경력]]/3)*3+3</f>
        <v>6</v>
      </c>
      <c r="F17" s="3">
        <v>2280</v>
      </c>
      <c r="G17" s="3">
        <v>4300</v>
      </c>
      <c r="H17" s="3">
        <v>3000</v>
      </c>
      <c r="I17" s="4">
        <v>0</v>
      </c>
      <c r="J17" s="5" t="s">
        <v>11</v>
      </c>
      <c r="K17" s="30"/>
      <c r="L17" s="5"/>
      <c r="M17" s="23">
        <f>IFERROR(RAW데이터[[#This Row],[기대수익]]/RAW데이터[[#This Row],[수익]],"")</f>
        <v>1.8859649122807018</v>
      </c>
      <c r="N17" s="23">
        <f>IFERROR(RAW데이터[[#This Row],[생계수익]]/RAW데이터[[#This Row],[수익]],"")</f>
        <v>1.3157894736842106</v>
      </c>
      <c r="O17" s="45">
        <v>40</v>
      </c>
      <c r="P17" s="44" t="s">
        <v>87</v>
      </c>
      <c r="Q17" s="44" t="s">
        <v>101</v>
      </c>
      <c r="R17" s="44" t="s">
        <v>119</v>
      </c>
      <c r="S17" s="2" t="s">
        <v>101</v>
      </c>
    </row>
    <row r="18" spans="1:19" x14ac:dyDescent="0.3">
      <c r="A18" s="59">
        <v>40</v>
      </c>
      <c r="B18">
        <f t="shared" si="0"/>
        <v>40</v>
      </c>
      <c r="C18" s="2" t="s">
        <v>9</v>
      </c>
      <c r="D18" s="42">
        <v>12</v>
      </c>
      <c r="E18" s="43">
        <f>INT(RAW데이터[[#This Row],[경력]]/3)*3+3</f>
        <v>15</v>
      </c>
      <c r="F18" s="3">
        <v>4400</v>
      </c>
      <c r="G18" s="3">
        <v>5600</v>
      </c>
      <c r="H18" s="3">
        <v>3600</v>
      </c>
      <c r="I18" s="4">
        <v>2.5</v>
      </c>
      <c r="J18" s="5" t="s">
        <v>11</v>
      </c>
      <c r="K18" s="2"/>
      <c r="L18" s="5"/>
      <c r="M18" s="23">
        <f>IFERROR(RAW데이터[[#This Row],[기대수익]]/RAW데이터[[#This Row],[수익]],"")</f>
        <v>1.2727272727272727</v>
      </c>
      <c r="N18" s="23">
        <f>IFERROR(RAW데이터[[#This Row],[생계수익]]/RAW데이터[[#This Row],[수익]],"")</f>
        <v>0.81818181818181823</v>
      </c>
      <c r="O18" s="45">
        <v>43</v>
      </c>
      <c r="P18" s="44" t="s">
        <v>88</v>
      </c>
      <c r="Q18" s="44" t="s">
        <v>99</v>
      </c>
      <c r="R18" s="44" t="s">
        <v>118</v>
      </c>
      <c r="S18" s="2" t="s">
        <v>99</v>
      </c>
    </row>
    <row r="19" spans="1:19" x14ac:dyDescent="0.3">
      <c r="A19" s="59">
        <v>27</v>
      </c>
      <c r="B19">
        <f t="shared" si="0"/>
        <v>25</v>
      </c>
      <c r="C19" s="2" t="s">
        <v>9</v>
      </c>
      <c r="D19" s="42">
        <v>1</v>
      </c>
      <c r="E19" s="43">
        <f>INT(RAW데이터[[#This Row],[경력]]/3)*3+3</f>
        <v>3</v>
      </c>
      <c r="F19" s="3">
        <v>2600</v>
      </c>
      <c r="G19" s="3">
        <v>3600</v>
      </c>
      <c r="H19" s="3">
        <v>2000</v>
      </c>
      <c r="I19" s="4">
        <v>2.5</v>
      </c>
      <c r="J19" s="5" t="s">
        <v>11</v>
      </c>
      <c r="K19" s="30"/>
      <c r="L19" s="5"/>
      <c r="M19" s="23">
        <f>IFERROR(RAW데이터[[#This Row],[기대수익]]/RAW데이터[[#This Row],[수익]],"")</f>
        <v>1.3846153846153846</v>
      </c>
      <c r="N19" s="23">
        <f>IFERROR(RAW데이터[[#This Row],[생계수익]]/RAW데이터[[#This Row],[수익]],"")</f>
        <v>0.76923076923076927</v>
      </c>
      <c r="O19" s="45">
        <v>30</v>
      </c>
      <c r="P19" s="44" t="s">
        <v>83</v>
      </c>
      <c r="Q19" s="44" t="s">
        <v>97</v>
      </c>
      <c r="R19" s="44" t="s">
        <v>121</v>
      </c>
      <c r="S19" s="2" t="s">
        <v>97</v>
      </c>
    </row>
    <row r="20" spans="1:19" x14ac:dyDescent="0.3">
      <c r="A20" s="59">
        <v>23</v>
      </c>
      <c r="B20">
        <f t="shared" si="0"/>
        <v>20</v>
      </c>
      <c r="C20" s="2" t="s">
        <v>9</v>
      </c>
      <c r="D20" s="42">
        <v>3</v>
      </c>
      <c r="E20" s="43">
        <f>INT(RAW데이터[[#This Row],[경력]]/3)*3+3</f>
        <v>6</v>
      </c>
      <c r="F20" s="3">
        <v>2250</v>
      </c>
      <c r="G20" s="3">
        <v>2600</v>
      </c>
      <c r="H20" s="3">
        <v>2200</v>
      </c>
      <c r="I20" s="4">
        <v>1.25</v>
      </c>
      <c r="J20" s="5" t="s">
        <v>11</v>
      </c>
      <c r="K20" s="30"/>
      <c r="L20" s="5"/>
      <c r="M20" s="23">
        <f>IFERROR(RAW데이터[[#This Row],[기대수익]]/RAW데이터[[#This Row],[수익]],"")</f>
        <v>1.1555555555555554</v>
      </c>
      <c r="N20" s="23">
        <f>IFERROR(RAW데이터[[#This Row],[생계수익]]/RAW데이터[[#This Row],[수익]],"")</f>
        <v>0.97777777777777775</v>
      </c>
      <c r="O20" s="45">
        <v>35</v>
      </c>
      <c r="P20" s="44" t="s">
        <v>83</v>
      </c>
      <c r="Q20" s="44" t="s">
        <v>98</v>
      </c>
      <c r="R20" s="44" t="s">
        <v>120</v>
      </c>
      <c r="S20" s="2" t="s">
        <v>98</v>
      </c>
    </row>
    <row r="21" spans="1:19" x14ac:dyDescent="0.3">
      <c r="A21" s="59">
        <v>33</v>
      </c>
      <c r="B21">
        <f t="shared" si="0"/>
        <v>30</v>
      </c>
      <c r="C21" s="2" t="s">
        <v>9</v>
      </c>
      <c r="D21" s="42">
        <v>12</v>
      </c>
      <c r="E21" s="43">
        <f>INT(RAW데이터[[#This Row],[경력]]/3)*3+3</f>
        <v>15</v>
      </c>
      <c r="F21" s="3">
        <v>8000</v>
      </c>
      <c r="G21" s="3">
        <v>15000</v>
      </c>
      <c r="H21" s="3">
        <v>4000</v>
      </c>
      <c r="I21" s="4">
        <v>2.5</v>
      </c>
      <c r="J21" s="5" t="s">
        <v>11</v>
      </c>
      <c r="K21" s="30"/>
      <c r="L21" s="5"/>
      <c r="M21" s="23">
        <f>IFERROR(RAW데이터[[#This Row],[기대수익]]/RAW데이터[[#This Row],[수익]],"")</f>
        <v>1.875</v>
      </c>
      <c r="N21" s="23">
        <f>IFERROR(RAW데이터[[#This Row],[생계수익]]/RAW데이터[[#This Row],[수익]],"")</f>
        <v>0.5</v>
      </c>
      <c r="O21" s="45">
        <v>45</v>
      </c>
      <c r="P21" s="44" t="s">
        <v>82</v>
      </c>
      <c r="Q21" s="44" t="s">
        <v>98</v>
      </c>
      <c r="R21" s="44" t="s">
        <v>118</v>
      </c>
      <c r="S21" s="2" t="s">
        <v>98</v>
      </c>
    </row>
    <row r="22" spans="1:19" x14ac:dyDescent="0.3">
      <c r="A22" s="59">
        <v>27</v>
      </c>
      <c r="B22">
        <f t="shared" si="0"/>
        <v>25</v>
      </c>
      <c r="C22" s="2" t="s">
        <v>9</v>
      </c>
      <c r="D22" s="42">
        <v>2</v>
      </c>
      <c r="E22" s="43">
        <f>INT(RAW데이터[[#This Row],[경력]]/3)*3+3</f>
        <v>3</v>
      </c>
      <c r="F22" s="3">
        <v>3000</v>
      </c>
      <c r="G22" s="3">
        <v>4000</v>
      </c>
      <c r="H22" s="3">
        <v>2500</v>
      </c>
      <c r="I22" s="4">
        <v>1.25</v>
      </c>
      <c r="J22" s="5" t="s">
        <v>11</v>
      </c>
      <c r="K22" s="30"/>
      <c r="L22" s="5"/>
      <c r="M22" s="23">
        <f>IFERROR(RAW데이터[[#This Row],[기대수익]]/RAW데이터[[#This Row],[수익]],"")</f>
        <v>1.3333333333333333</v>
      </c>
      <c r="N22" s="23">
        <f>IFERROR(RAW데이터[[#This Row],[생계수익]]/RAW데이터[[#This Row],[수익]],"")</f>
        <v>0.83333333333333337</v>
      </c>
      <c r="O22" s="45">
        <v>37</v>
      </c>
      <c r="P22" s="44" t="s">
        <v>83</v>
      </c>
      <c r="Q22" s="44" t="s">
        <v>99</v>
      </c>
      <c r="R22" s="44" t="s">
        <v>119</v>
      </c>
      <c r="S22" s="2" t="s">
        <v>99</v>
      </c>
    </row>
    <row r="23" spans="1:19" x14ac:dyDescent="0.3">
      <c r="A23" s="59">
        <v>28</v>
      </c>
      <c r="B23">
        <f t="shared" si="0"/>
        <v>25</v>
      </c>
      <c r="C23" s="2" t="s">
        <v>9</v>
      </c>
      <c r="D23" s="42">
        <v>1</v>
      </c>
      <c r="E23" s="43">
        <f>INT(RAW데이터[[#This Row],[경력]]/3)*3+3</f>
        <v>3</v>
      </c>
      <c r="F23" s="3">
        <v>400</v>
      </c>
      <c r="G23" s="3">
        <v>1200</v>
      </c>
      <c r="H23" s="3">
        <v>720</v>
      </c>
      <c r="I23" s="4">
        <v>0</v>
      </c>
      <c r="J23" s="5" t="s">
        <v>11</v>
      </c>
      <c r="K23" s="30"/>
      <c r="L23" s="5"/>
      <c r="M23" s="23">
        <f>IFERROR(RAW데이터[[#This Row],[기대수익]]/RAW데이터[[#This Row],[수익]],"")</f>
        <v>3</v>
      </c>
      <c r="N23" s="23">
        <f>IFERROR(RAW데이터[[#This Row],[생계수익]]/RAW데이터[[#This Row],[수익]],"")</f>
        <v>1.8</v>
      </c>
      <c r="O23" s="45">
        <v>30</v>
      </c>
      <c r="P23" s="44" t="s">
        <v>84</v>
      </c>
      <c r="Q23" s="44" t="s">
        <v>101</v>
      </c>
      <c r="R23" s="44" t="s">
        <v>121</v>
      </c>
      <c r="S23" s="2" t="s">
        <v>101</v>
      </c>
    </row>
    <row r="24" spans="1:19" x14ac:dyDescent="0.3">
      <c r="A24" s="59">
        <v>41</v>
      </c>
      <c r="B24">
        <f t="shared" si="0"/>
        <v>40</v>
      </c>
      <c r="C24" s="2" t="s">
        <v>9</v>
      </c>
      <c r="D24" s="42">
        <v>15</v>
      </c>
      <c r="E24" s="43">
        <f>INT(RAW데이터[[#This Row],[경력]]/3)*3+3</f>
        <v>18</v>
      </c>
      <c r="F24" s="3">
        <v>9000</v>
      </c>
      <c r="G24" s="3">
        <v>20000</v>
      </c>
      <c r="H24" s="3">
        <v>3000</v>
      </c>
      <c r="I24" s="4">
        <v>3.75</v>
      </c>
      <c r="J24" s="5" t="s">
        <v>11</v>
      </c>
      <c r="K24" s="30"/>
      <c r="L24" s="5"/>
      <c r="M24" s="23">
        <f>IFERROR(RAW데이터[[#This Row],[기대수익]]/RAW데이터[[#This Row],[수익]],"")</f>
        <v>2.2222222222222223</v>
      </c>
      <c r="N24" s="23">
        <f>IFERROR(RAW데이터[[#This Row],[생계수익]]/RAW데이터[[#This Row],[수익]],"")</f>
        <v>0.33333333333333331</v>
      </c>
      <c r="O24" s="45">
        <v>55</v>
      </c>
      <c r="P24" s="44" t="s">
        <v>82</v>
      </c>
      <c r="Q24" s="44" t="s">
        <v>97</v>
      </c>
      <c r="R24" s="44" t="s">
        <v>123</v>
      </c>
      <c r="S24" s="2" t="s">
        <v>97</v>
      </c>
    </row>
    <row r="25" spans="1:19" x14ac:dyDescent="0.3">
      <c r="A25" s="59">
        <v>31</v>
      </c>
      <c r="B25">
        <f t="shared" si="0"/>
        <v>30</v>
      </c>
      <c r="C25" s="2" t="s">
        <v>9</v>
      </c>
      <c r="D25" s="42">
        <v>5</v>
      </c>
      <c r="E25" s="43">
        <f>INT(RAW데이터[[#This Row],[경력]]/3)*3+3</f>
        <v>6</v>
      </c>
      <c r="F25" s="3">
        <v>3500</v>
      </c>
      <c r="G25" s="3">
        <v>4500</v>
      </c>
      <c r="H25" s="3">
        <v>3000</v>
      </c>
      <c r="I25" s="4">
        <v>2.5</v>
      </c>
      <c r="J25" s="5" t="s">
        <v>10</v>
      </c>
      <c r="K25" s="2">
        <v>0</v>
      </c>
      <c r="L25" s="5">
        <v>1</v>
      </c>
      <c r="M25" s="23">
        <f>IFERROR(RAW데이터[[#This Row],[기대수익]]/RAW데이터[[#This Row],[수익]],"")</f>
        <v>1.2857142857142858</v>
      </c>
      <c r="N25" s="23">
        <f>IFERROR(RAW데이터[[#This Row],[생계수익]]/RAW데이터[[#This Row],[수익]],"")</f>
        <v>0.8571428571428571</v>
      </c>
      <c r="O25" s="45">
        <v>45</v>
      </c>
      <c r="P25" s="44" t="s">
        <v>83</v>
      </c>
      <c r="Q25" s="44" t="s">
        <v>101</v>
      </c>
      <c r="R25" s="44" t="s">
        <v>120</v>
      </c>
      <c r="S25" s="2" t="s">
        <v>101</v>
      </c>
    </row>
    <row r="26" spans="1:19" x14ac:dyDescent="0.3">
      <c r="A26" s="59">
        <v>25</v>
      </c>
      <c r="B26">
        <f t="shared" si="0"/>
        <v>25</v>
      </c>
      <c r="C26" s="2" t="s">
        <v>9</v>
      </c>
      <c r="D26" s="42">
        <v>1</v>
      </c>
      <c r="E26" s="43">
        <f>INT(RAW데이터[[#This Row],[경력]]/3)*3+3</f>
        <v>3</v>
      </c>
      <c r="F26" s="3">
        <v>9000</v>
      </c>
      <c r="G26" s="3">
        <v>20000</v>
      </c>
      <c r="H26" s="3">
        <v>6000</v>
      </c>
      <c r="I26" s="4">
        <v>3.75</v>
      </c>
      <c r="J26" s="5" t="s">
        <v>11</v>
      </c>
      <c r="K26" s="2"/>
      <c r="L26" s="5"/>
      <c r="M26" s="23">
        <f>IFERROR(RAW데이터[[#This Row],[기대수익]]/RAW데이터[[#This Row],[수익]],"")</f>
        <v>2.2222222222222223</v>
      </c>
      <c r="N26" s="23">
        <f>IFERROR(RAW데이터[[#This Row],[생계수익]]/RAW데이터[[#This Row],[수익]],"")</f>
        <v>0.66666666666666663</v>
      </c>
      <c r="O26" s="45">
        <v>60</v>
      </c>
      <c r="P26" s="44" t="s">
        <v>82</v>
      </c>
      <c r="Q26" s="44" t="s">
        <v>98</v>
      </c>
      <c r="R26" s="44" t="s">
        <v>118</v>
      </c>
      <c r="S26" s="2" t="s">
        <v>98</v>
      </c>
    </row>
    <row r="27" spans="1:19" x14ac:dyDescent="0.3">
      <c r="A27" s="59">
        <v>36</v>
      </c>
      <c r="B27">
        <f t="shared" si="0"/>
        <v>35</v>
      </c>
      <c r="C27" s="2" t="s">
        <v>9</v>
      </c>
      <c r="D27" s="42">
        <v>3</v>
      </c>
      <c r="E27" s="43">
        <f>INT(RAW데이터[[#This Row],[경력]]/3)*3+3</f>
        <v>6</v>
      </c>
      <c r="F27" s="3">
        <v>3100</v>
      </c>
      <c r="G27" s="3">
        <v>3600</v>
      </c>
      <c r="H27" s="3">
        <v>3000</v>
      </c>
      <c r="I27" s="4">
        <v>2.5</v>
      </c>
      <c r="J27" s="5" t="s">
        <v>11</v>
      </c>
      <c r="K27" s="30"/>
      <c r="L27" s="5"/>
      <c r="M27" s="23">
        <f>IFERROR(RAW데이터[[#This Row],[기대수익]]/RAW데이터[[#This Row],[수익]],"")</f>
        <v>1.1612903225806452</v>
      </c>
      <c r="N27" s="23">
        <f>IFERROR(RAW데이터[[#This Row],[생계수익]]/RAW데이터[[#This Row],[수익]],"")</f>
        <v>0.967741935483871</v>
      </c>
      <c r="O27" s="45">
        <v>40</v>
      </c>
      <c r="P27" s="44" t="s">
        <v>89</v>
      </c>
      <c r="Q27" s="44" t="s">
        <v>101</v>
      </c>
      <c r="R27" s="44" t="s">
        <v>119</v>
      </c>
      <c r="S27" s="2" t="s">
        <v>101</v>
      </c>
    </row>
    <row r="28" spans="1:19" x14ac:dyDescent="0.3">
      <c r="A28" s="59">
        <v>40</v>
      </c>
      <c r="B28">
        <f t="shared" si="0"/>
        <v>40</v>
      </c>
      <c r="C28" s="2" t="s">
        <v>9</v>
      </c>
      <c r="D28" s="42">
        <v>13</v>
      </c>
      <c r="E28" s="43">
        <f>INT(RAW데이터[[#This Row],[경력]]/3)*3+3</f>
        <v>15</v>
      </c>
      <c r="F28" s="3">
        <v>8000</v>
      </c>
      <c r="G28" s="3">
        <v>10000</v>
      </c>
      <c r="H28" s="3">
        <v>6000</v>
      </c>
      <c r="I28" s="4">
        <v>0</v>
      </c>
      <c r="J28" s="5" t="s">
        <v>10</v>
      </c>
      <c r="K28" s="2">
        <v>0</v>
      </c>
      <c r="L28" s="5">
        <v>1</v>
      </c>
      <c r="M28" s="23">
        <f>IFERROR(RAW데이터[[#This Row],[기대수익]]/RAW데이터[[#This Row],[수익]],"")</f>
        <v>1.25</v>
      </c>
      <c r="N28" s="23">
        <f>IFERROR(RAW데이터[[#This Row],[생계수익]]/RAW데이터[[#This Row],[수익]],"")</f>
        <v>0.75</v>
      </c>
      <c r="O28" s="45">
        <v>45</v>
      </c>
      <c r="P28" s="44" t="s">
        <v>82</v>
      </c>
      <c r="Q28" s="44" t="s">
        <v>101</v>
      </c>
      <c r="R28" s="44" t="s">
        <v>121</v>
      </c>
      <c r="S28" s="2" t="s">
        <v>101</v>
      </c>
    </row>
    <row r="29" spans="1:19" x14ac:dyDescent="0.3">
      <c r="A29" s="59">
        <v>29</v>
      </c>
      <c r="B29">
        <f t="shared" si="0"/>
        <v>25</v>
      </c>
      <c r="C29" s="2" t="s">
        <v>9</v>
      </c>
      <c r="D29" s="42">
        <v>3</v>
      </c>
      <c r="E29" s="43">
        <f>INT(RAW데이터[[#This Row],[경력]]/3)*3+3</f>
        <v>6</v>
      </c>
      <c r="F29" s="3">
        <v>2800</v>
      </c>
      <c r="G29" s="3">
        <v>3500</v>
      </c>
      <c r="H29" s="3">
        <v>2800</v>
      </c>
      <c r="I29" s="4">
        <v>1.25</v>
      </c>
      <c r="J29" s="5" t="s">
        <v>10</v>
      </c>
      <c r="K29" s="2">
        <v>0</v>
      </c>
      <c r="L29" s="5">
        <v>0</v>
      </c>
      <c r="M29" s="23">
        <f>IFERROR(RAW데이터[[#This Row],[기대수익]]/RAW데이터[[#This Row],[수익]],"")</f>
        <v>1.25</v>
      </c>
      <c r="N29" s="23">
        <f>IFERROR(RAW데이터[[#This Row],[생계수익]]/RAW데이터[[#This Row],[수익]],"")</f>
        <v>1</v>
      </c>
      <c r="O29" s="45">
        <v>30</v>
      </c>
      <c r="P29" s="44" t="s">
        <v>83</v>
      </c>
      <c r="Q29" s="44" t="s">
        <v>99</v>
      </c>
      <c r="R29" s="44" t="s">
        <v>121</v>
      </c>
      <c r="S29" s="2" t="s">
        <v>99</v>
      </c>
    </row>
    <row r="30" spans="1:19" x14ac:dyDescent="0.3">
      <c r="A30" s="59">
        <v>36</v>
      </c>
      <c r="B30">
        <f t="shared" si="0"/>
        <v>35</v>
      </c>
      <c r="C30" s="2" t="s">
        <v>9</v>
      </c>
      <c r="D30" s="42">
        <v>13</v>
      </c>
      <c r="E30" s="43">
        <f>INT(RAW데이터[[#This Row],[경력]]/3)*3+3</f>
        <v>15</v>
      </c>
      <c r="F30" s="3">
        <v>5000</v>
      </c>
      <c r="G30" s="3">
        <v>8000</v>
      </c>
      <c r="H30" s="3">
        <v>3000</v>
      </c>
      <c r="I30" s="4">
        <v>3.75</v>
      </c>
      <c r="J30" s="5" t="s">
        <v>11</v>
      </c>
      <c r="K30" s="30"/>
      <c r="L30" s="5"/>
      <c r="M30" s="23">
        <f>IFERROR(RAW데이터[[#This Row],[기대수익]]/RAW데이터[[#This Row],[수익]],"")</f>
        <v>1.6</v>
      </c>
      <c r="N30" s="23">
        <f>IFERROR(RAW데이터[[#This Row],[생계수익]]/RAW데이터[[#This Row],[수익]],"")</f>
        <v>0.6</v>
      </c>
      <c r="O30" s="45">
        <v>45</v>
      </c>
      <c r="P30" s="44" t="s">
        <v>83</v>
      </c>
      <c r="Q30" s="44" t="s">
        <v>102</v>
      </c>
      <c r="R30" s="44" t="s">
        <v>120</v>
      </c>
      <c r="S30" s="2" t="s">
        <v>102</v>
      </c>
    </row>
    <row r="31" spans="1:19" x14ac:dyDescent="0.3">
      <c r="A31" s="59">
        <v>42</v>
      </c>
      <c r="B31">
        <f t="shared" si="0"/>
        <v>40</v>
      </c>
      <c r="C31" s="2" t="s">
        <v>9</v>
      </c>
      <c r="D31" s="42">
        <v>13</v>
      </c>
      <c r="E31" s="43">
        <f>INT(RAW데이터[[#This Row],[경력]]/3)*3+3</f>
        <v>15</v>
      </c>
      <c r="F31" s="3">
        <v>6000</v>
      </c>
      <c r="G31" s="3">
        <v>90000</v>
      </c>
      <c r="H31" s="3">
        <v>5000</v>
      </c>
      <c r="I31" s="4">
        <v>1.25</v>
      </c>
      <c r="J31" s="5" t="s">
        <v>10</v>
      </c>
      <c r="K31" s="2">
        <v>1</v>
      </c>
      <c r="L31" s="5">
        <v>1</v>
      </c>
      <c r="M31" s="23">
        <f>IFERROR(RAW데이터[[#This Row],[기대수익]]/RAW데이터[[#This Row],[수익]],"")</f>
        <v>15</v>
      </c>
      <c r="N31" s="23">
        <f>IFERROR(RAW데이터[[#This Row],[생계수익]]/RAW데이터[[#This Row],[수익]],"")</f>
        <v>0.83333333333333337</v>
      </c>
      <c r="O31" s="45">
        <v>48</v>
      </c>
      <c r="P31" s="44" t="s">
        <v>83</v>
      </c>
      <c r="Q31" s="44" t="s">
        <v>101</v>
      </c>
      <c r="R31" s="44" t="s">
        <v>119</v>
      </c>
      <c r="S31" s="2" t="s">
        <v>101</v>
      </c>
    </row>
    <row r="32" spans="1:19" x14ac:dyDescent="0.3">
      <c r="A32" s="59">
        <v>26</v>
      </c>
      <c r="B32">
        <f t="shared" si="0"/>
        <v>25</v>
      </c>
      <c r="C32" s="2" t="s">
        <v>9</v>
      </c>
      <c r="D32" s="42">
        <v>1</v>
      </c>
      <c r="E32" s="43">
        <f>INT(RAW데이터[[#This Row],[경력]]/3)*3+3</f>
        <v>3</v>
      </c>
      <c r="F32" s="3">
        <v>2000</v>
      </c>
      <c r="G32" s="3">
        <v>5000</v>
      </c>
      <c r="H32" s="3">
        <v>3500</v>
      </c>
      <c r="I32" s="4">
        <v>3.75</v>
      </c>
      <c r="J32" s="5" t="s">
        <v>11</v>
      </c>
      <c r="K32" s="2"/>
      <c r="L32" s="5"/>
      <c r="M32" s="23">
        <f>IFERROR(RAW데이터[[#This Row],[기대수익]]/RAW데이터[[#This Row],[수익]],"")</f>
        <v>2.5</v>
      </c>
      <c r="N32" s="23">
        <f>IFERROR(RAW데이터[[#This Row],[생계수익]]/RAW데이터[[#This Row],[수익]],"")</f>
        <v>1.75</v>
      </c>
      <c r="O32" s="45">
        <v>55</v>
      </c>
      <c r="P32" s="44" t="s">
        <v>82</v>
      </c>
      <c r="Q32" s="44" t="s">
        <v>97</v>
      </c>
      <c r="R32" s="44" t="s">
        <v>121</v>
      </c>
      <c r="S32" s="2" t="s">
        <v>97</v>
      </c>
    </row>
    <row r="33" spans="1:19" x14ac:dyDescent="0.3">
      <c r="A33" s="59">
        <v>29</v>
      </c>
      <c r="B33">
        <f t="shared" si="0"/>
        <v>25</v>
      </c>
      <c r="C33" s="2" t="s">
        <v>9</v>
      </c>
      <c r="D33" s="42">
        <v>4</v>
      </c>
      <c r="E33" s="43">
        <f>INT(RAW데이터[[#This Row],[경력]]/3)*3+3</f>
        <v>6</v>
      </c>
      <c r="F33" s="3">
        <v>5250</v>
      </c>
      <c r="G33" s="3">
        <v>10000</v>
      </c>
      <c r="H33" s="3">
        <v>4000</v>
      </c>
      <c r="I33" s="4">
        <v>3.75</v>
      </c>
      <c r="J33" s="5" t="s">
        <v>11</v>
      </c>
      <c r="K33" s="30"/>
      <c r="L33" s="5"/>
      <c r="M33" s="23">
        <f>IFERROR(RAW데이터[[#This Row],[기대수익]]/RAW데이터[[#This Row],[수익]],"")</f>
        <v>1.9047619047619047</v>
      </c>
      <c r="N33" s="23">
        <f>IFERROR(RAW데이터[[#This Row],[생계수익]]/RAW데이터[[#This Row],[수익]],"")</f>
        <v>0.76190476190476186</v>
      </c>
      <c r="O33" s="45">
        <v>50</v>
      </c>
      <c r="P33" s="44" t="s">
        <v>82</v>
      </c>
      <c r="Q33" s="44" t="s">
        <v>97</v>
      </c>
      <c r="R33" s="44" t="s">
        <v>118</v>
      </c>
      <c r="S33" s="2" t="s">
        <v>97</v>
      </c>
    </row>
    <row r="34" spans="1:19" ht="28.5" x14ac:dyDescent="0.3">
      <c r="A34" s="59">
        <v>37</v>
      </c>
      <c r="B34">
        <f t="shared" ref="B34:B65" si="1">INT(A34/5)*5</f>
        <v>35</v>
      </c>
      <c r="C34" s="2" t="s">
        <v>9</v>
      </c>
      <c r="D34" s="42">
        <v>10</v>
      </c>
      <c r="E34" s="43">
        <f>INT(RAW데이터[[#This Row],[경력]]/3)*3+3</f>
        <v>12</v>
      </c>
      <c r="F34" s="3">
        <v>4500</v>
      </c>
      <c r="G34" s="3">
        <v>6000</v>
      </c>
      <c r="H34" s="3">
        <v>4000</v>
      </c>
      <c r="I34" s="4">
        <v>2.5</v>
      </c>
      <c r="J34" s="5" t="s">
        <v>10</v>
      </c>
      <c r="K34" s="2">
        <v>1</v>
      </c>
      <c r="L34" s="5">
        <v>1</v>
      </c>
      <c r="M34" s="23">
        <f>IFERROR(RAW데이터[[#This Row],[기대수익]]/RAW데이터[[#This Row],[수익]],"")</f>
        <v>1.3333333333333333</v>
      </c>
      <c r="N34" s="23">
        <f>IFERROR(RAW데이터[[#This Row],[생계수익]]/RAW데이터[[#This Row],[수익]],"")</f>
        <v>0.88888888888888884</v>
      </c>
      <c r="O34" s="45">
        <v>50</v>
      </c>
      <c r="P34" s="44" t="s">
        <v>83</v>
      </c>
      <c r="Q34" s="44" t="s">
        <v>100</v>
      </c>
      <c r="R34" s="44" t="s">
        <v>119</v>
      </c>
      <c r="S34" s="2" t="s">
        <v>100</v>
      </c>
    </row>
    <row r="35" spans="1:19" ht="28.5" x14ac:dyDescent="0.3">
      <c r="A35" s="59">
        <v>32</v>
      </c>
      <c r="B35">
        <f t="shared" si="1"/>
        <v>30</v>
      </c>
      <c r="C35" s="2" t="s">
        <v>9</v>
      </c>
      <c r="D35" s="42">
        <v>4</v>
      </c>
      <c r="E35" s="43">
        <f>INT(RAW데이터[[#This Row],[경력]]/3)*3+3</f>
        <v>6</v>
      </c>
      <c r="F35" s="3">
        <v>3800</v>
      </c>
      <c r="G35" s="3">
        <v>4500</v>
      </c>
      <c r="H35" s="3">
        <v>3600</v>
      </c>
      <c r="I35" s="4">
        <v>2.5</v>
      </c>
      <c r="J35" s="5" t="s">
        <v>10</v>
      </c>
      <c r="K35" s="2">
        <v>0</v>
      </c>
      <c r="L35" s="5">
        <v>1</v>
      </c>
      <c r="M35" s="23">
        <f>IFERROR(RAW데이터[[#This Row],[기대수익]]/RAW데이터[[#This Row],[수익]],"")</f>
        <v>1.1842105263157894</v>
      </c>
      <c r="N35" s="23">
        <f>IFERROR(RAW데이터[[#This Row],[생계수익]]/RAW데이터[[#This Row],[수익]],"")</f>
        <v>0.94736842105263153</v>
      </c>
      <c r="O35" s="45">
        <v>42</v>
      </c>
      <c r="P35" s="44" t="s">
        <v>83</v>
      </c>
      <c r="Q35" s="44" t="s">
        <v>100</v>
      </c>
      <c r="R35" s="44" t="s">
        <v>120</v>
      </c>
      <c r="S35" s="2" t="s">
        <v>100</v>
      </c>
    </row>
    <row r="36" spans="1:19" x14ac:dyDescent="0.3">
      <c r="A36" s="59">
        <v>41</v>
      </c>
      <c r="B36">
        <f t="shared" si="1"/>
        <v>40</v>
      </c>
      <c r="C36" s="2" t="s">
        <v>9</v>
      </c>
      <c r="D36" s="42">
        <v>20</v>
      </c>
      <c r="E36" s="43">
        <f>INT(RAW데이터[[#This Row],[경력]]/3)*3+3</f>
        <v>21</v>
      </c>
      <c r="F36" s="3">
        <v>7000</v>
      </c>
      <c r="G36" s="3">
        <v>7000</v>
      </c>
      <c r="H36" s="3">
        <v>6000</v>
      </c>
      <c r="I36" s="4">
        <v>3.75</v>
      </c>
      <c r="J36" s="5" t="s">
        <v>10</v>
      </c>
      <c r="K36" s="2">
        <v>0</v>
      </c>
      <c r="L36" s="5">
        <v>1</v>
      </c>
      <c r="M36" s="23">
        <f>IFERROR(RAW데이터[[#This Row],[기대수익]]/RAW데이터[[#This Row],[수익]],"")</f>
        <v>1</v>
      </c>
      <c r="N36" s="23">
        <f>IFERROR(RAW데이터[[#This Row],[생계수익]]/RAW데이터[[#This Row],[수익]],"")</f>
        <v>0.8571428571428571</v>
      </c>
      <c r="O36" s="45">
        <v>50</v>
      </c>
      <c r="P36" s="44" t="s">
        <v>83</v>
      </c>
      <c r="Q36" s="44" t="s">
        <v>98</v>
      </c>
      <c r="R36" s="44" t="s">
        <v>120</v>
      </c>
      <c r="S36" s="2" t="s">
        <v>98</v>
      </c>
    </row>
    <row r="37" spans="1:19" ht="28.5" x14ac:dyDescent="0.3">
      <c r="A37" s="59">
        <v>26</v>
      </c>
      <c r="B37">
        <f t="shared" si="1"/>
        <v>25</v>
      </c>
      <c r="C37" s="2" t="s">
        <v>9</v>
      </c>
      <c r="D37" s="42">
        <v>4</v>
      </c>
      <c r="E37" s="43">
        <f>INT(RAW데이터[[#This Row],[경력]]/3)*3+3</f>
        <v>6</v>
      </c>
      <c r="F37" s="3">
        <v>400</v>
      </c>
      <c r="G37" s="3">
        <v>600</v>
      </c>
      <c r="H37" s="3">
        <v>400</v>
      </c>
      <c r="I37" s="4">
        <v>2.5</v>
      </c>
      <c r="J37" s="5" t="s">
        <v>11</v>
      </c>
      <c r="K37" s="30"/>
      <c r="L37" s="5"/>
      <c r="M37" s="23">
        <f>IFERROR(RAW데이터[[#This Row],[기대수익]]/RAW데이터[[#This Row],[수익]],"")</f>
        <v>1.5</v>
      </c>
      <c r="N37" s="23">
        <f>IFERROR(RAW데이터[[#This Row],[생계수익]]/RAW데이터[[#This Row],[수익]],"")</f>
        <v>1</v>
      </c>
      <c r="O37" s="45">
        <v>45</v>
      </c>
      <c r="P37" s="44" t="s">
        <v>83</v>
      </c>
      <c r="Q37" s="44" t="s">
        <v>103</v>
      </c>
      <c r="R37" s="44" t="s">
        <v>123</v>
      </c>
      <c r="S37" s="2" t="s">
        <v>103</v>
      </c>
    </row>
    <row r="38" spans="1:19" x14ac:dyDescent="0.3">
      <c r="A38" s="59">
        <v>27</v>
      </c>
      <c r="B38">
        <f t="shared" si="1"/>
        <v>25</v>
      </c>
      <c r="C38" s="2" t="s">
        <v>9</v>
      </c>
      <c r="D38" s="42">
        <v>4</v>
      </c>
      <c r="E38" s="43">
        <f>INT(RAW데이터[[#This Row],[경력]]/3)*3+3</f>
        <v>6</v>
      </c>
      <c r="F38" s="3">
        <v>3200</v>
      </c>
      <c r="G38" s="3">
        <v>4500</v>
      </c>
      <c r="H38" s="3">
        <v>2500</v>
      </c>
      <c r="I38" s="4">
        <v>5</v>
      </c>
      <c r="J38" s="5" t="s">
        <v>11</v>
      </c>
      <c r="K38" s="30"/>
      <c r="L38" s="5"/>
      <c r="M38" s="23">
        <f>IFERROR(RAW데이터[[#This Row],[기대수익]]/RAW데이터[[#This Row],[수익]],"")</f>
        <v>1.40625</v>
      </c>
      <c r="N38" s="23">
        <f>IFERROR(RAW데이터[[#This Row],[생계수익]]/RAW데이터[[#This Row],[수익]],"")</f>
        <v>0.78125</v>
      </c>
      <c r="O38" s="45">
        <v>100</v>
      </c>
      <c r="P38" s="44" t="s">
        <v>87</v>
      </c>
      <c r="Q38" s="44" t="s">
        <v>104</v>
      </c>
      <c r="R38" s="44" t="s">
        <v>121</v>
      </c>
      <c r="S38" s="2" t="s">
        <v>104</v>
      </c>
    </row>
    <row r="39" spans="1:19" ht="28.5" x14ac:dyDescent="0.3">
      <c r="A39" s="59">
        <v>35</v>
      </c>
      <c r="B39">
        <f t="shared" si="1"/>
        <v>35</v>
      </c>
      <c r="C39" s="2" t="s">
        <v>9</v>
      </c>
      <c r="D39" s="42">
        <v>9</v>
      </c>
      <c r="E39" s="43">
        <f>INT(RAW데이터[[#This Row],[경력]]/3)*3+3</f>
        <v>12</v>
      </c>
      <c r="F39" s="3">
        <v>5000</v>
      </c>
      <c r="G39" s="3">
        <v>6500</v>
      </c>
      <c r="H39" s="3">
        <v>4000</v>
      </c>
      <c r="I39" s="4">
        <v>2.5</v>
      </c>
      <c r="J39" s="5" t="s">
        <v>11</v>
      </c>
      <c r="K39" s="30"/>
      <c r="L39" s="5"/>
      <c r="M39" s="23">
        <f>IFERROR(RAW데이터[[#This Row],[기대수익]]/RAW데이터[[#This Row],[수익]],"")</f>
        <v>1.3</v>
      </c>
      <c r="N39" s="23">
        <f>IFERROR(RAW데이터[[#This Row],[생계수익]]/RAW데이터[[#This Row],[수익]],"")</f>
        <v>0.8</v>
      </c>
      <c r="O39" s="45">
        <v>48</v>
      </c>
      <c r="P39" s="44" t="s">
        <v>82</v>
      </c>
      <c r="Q39" s="44" t="s">
        <v>100</v>
      </c>
      <c r="R39" s="44" t="s">
        <v>118</v>
      </c>
      <c r="S39" s="2" t="s">
        <v>100</v>
      </c>
    </row>
    <row r="40" spans="1:19" x14ac:dyDescent="0.3">
      <c r="A40" s="59">
        <v>38</v>
      </c>
      <c r="B40">
        <f t="shared" si="1"/>
        <v>35</v>
      </c>
      <c r="C40" s="2" t="s">
        <v>9</v>
      </c>
      <c r="D40" s="42">
        <v>12</v>
      </c>
      <c r="E40" s="43">
        <f>INT(RAW데이터[[#This Row],[경력]]/3)*3+3</f>
        <v>15</v>
      </c>
      <c r="F40" s="3">
        <v>4300</v>
      </c>
      <c r="G40" s="3">
        <v>6800</v>
      </c>
      <c r="H40" s="3">
        <v>5500</v>
      </c>
      <c r="I40" s="4">
        <v>3.75</v>
      </c>
      <c r="J40" s="5" t="s">
        <v>10</v>
      </c>
      <c r="K40" s="2">
        <v>0</v>
      </c>
      <c r="L40" s="5">
        <v>3</v>
      </c>
      <c r="M40" s="23">
        <f>IFERROR(RAW데이터[[#This Row],[기대수익]]/RAW데이터[[#This Row],[수익]],"")</f>
        <v>1.5813953488372092</v>
      </c>
      <c r="N40" s="23">
        <f>IFERROR(RAW데이터[[#This Row],[생계수익]]/RAW데이터[[#This Row],[수익]],"")</f>
        <v>1.2790697674418605</v>
      </c>
      <c r="O40" s="45">
        <v>45</v>
      </c>
      <c r="P40" s="44" t="s">
        <v>83</v>
      </c>
      <c r="Q40" s="44" t="s">
        <v>102</v>
      </c>
      <c r="R40" s="44" t="s">
        <v>119</v>
      </c>
      <c r="S40" s="2" t="s">
        <v>102</v>
      </c>
    </row>
    <row r="41" spans="1:19" x14ac:dyDescent="0.3">
      <c r="A41" s="59">
        <v>30</v>
      </c>
      <c r="B41">
        <f t="shared" si="1"/>
        <v>30</v>
      </c>
      <c r="C41" s="2" t="s">
        <v>9</v>
      </c>
      <c r="D41" s="42">
        <v>2</v>
      </c>
      <c r="E41" s="43">
        <f>INT(RAW데이터[[#This Row],[경력]]/3)*3+3</f>
        <v>3</v>
      </c>
      <c r="F41" s="3">
        <v>2600</v>
      </c>
      <c r="G41" s="3">
        <v>3500</v>
      </c>
      <c r="H41" s="3">
        <v>3000</v>
      </c>
      <c r="I41" s="4">
        <v>2.5</v>
      </c>
      <c r="J41" s="5" t="s">
        <v>11</v>
      </c>
      <c r="K41" s="30"/>
      <c r="L41" s="5"/>
      <c r="M41" s="23">
        <f>IFERROR(RAW데이터[[#This Row],[기대수익]]/RAW데이터[[#This Row],[수익]],"")</f>
        <v>1.3461538461538463</v>
      </c>
      <c r="N41" s="23">
        <f>IFERROR(RAW데이터[[#This Row],[생계수익]]/RAW데이터[[#This Row],[수익]],"")</f>
        <v>1.1538461538461537</v>
      </c>
      <c r="O41" s="45">
        <v>40</v>
      </c>
      <c r="P41" s="44" t="s">
        <v>84</v>
      </c>
      <c r="Q41" s="44" t="s">
        <v>99</v>
      </c>
      <c r="R41" s="44" t="s">
        <v>120</v>
      </c>
      <c r="S41" s="2" t="s">
        <v>99</v>
      </c>
    </row>
    <row r="42" spans="1:19" x14ac:dyDescent="0.3">
      <c r="A42" s="59">
        <v>35</v>
      </c>
      <c r="B42">
        <f t="shared" si="1"/>
        <v>35</v>
      </c>
      <c r="C42" s="2" t="s">
        <v>9</v>
      </c>
      <c r="D42" s="42">
        <v>10</v>
      </c>
      <c r="E42" s="43">
        <f>INT(RAW데이터[[#This Row],[경력]]/3)*3+3</f>
        <v>12</v>
      </c>
      <c r="F42" s="3">
        <v>6000</v>
      </c>
      <c r="G42" s="3">
        <v>8000</v>
      </c>
      <c r="H42" s="3">
        <v>4000</v>
      </c>
      <c r="I42" s="4">
        <v>2.5</v>
      </c>
      <c r="J42" s="5" t="s">
        <v>10</v>
      </c>
      <c r="K42" s="2">
        <v>0</v>
      </c>
      <c r="L42" s="5">
        <v>2</v>
      </c>
      <c r="M42" s="23">
        <f>IFERROR(RAW데이터[[#This Row],[기대수익]]/RAW데이터[[#This Row],[수익]],"")</f>
        <v>1.3333333333333333</v>
      </c>
      <c r="N42" s="23">
        <f>IFERROR(RAW데이터[[#This Row],[생계수익]]/RAW데이터[[#This Row],[수익]],"")</f>
        <v>0.66666666666666663</v>
      </c>
      <c r="O42" s="45">
        <v>40</v>
      </c>
      <c r="P42" s="44" t="s">
        <v>83</v>
      </c>
      <c r="Q42" s="44" t="s">
        <v>99</v>
      </c>
      <c r="R42" s="44" t="s">
        <v>118</v>
      </c>
      <c r="S42" s="2" t="s">
        <v>99</v>
      </c>
    </row>
    <row r="43" spans="1:19" x14ac:dyDescent="0.3">
      <c r="A43" s="59">
        <v>35</v>
      </c>
      <c r="B43">
        <f t="shared" si="1"/>
        <v>35</v>
      </c>
      <c r="C43" s="2" t="s">
        <v>9</v>
      </c>
      <c r="D43" s="42">
        <v>10</v>
      </c>
      <c r="E43" s="43">
        <f>INT(RAW데이터[[#This Row],[경력]]/3)*3+3</f>
        <v>12</v>
      </c>
      <c r="F43" s="3">
        <v>6000</v>
      </c>
      <c r="G43" s="3">
        <v>14000</v>
      </c>
      <c r="H43" s="3">
        <v>9000</v>
      </c>
      <c r="I43" s="4">
        <v>2.5</v>
      </c>
      <c r="J43" s="5" t="s">
        <v>11</v>
      </c>
      <c r="K43" s="2"/>
      <c r="L43" s="5"/>
      <c r="M43" s="23">
        <f>IFERROR(RAW데이터[[#This Row],[기대수익]]/RAW데이터[[#This Row],[수익]],"")</f>
        <v>2.3333333333333335</v>
      </c>
      <c r="N43" s="23">
        <f>IFERROR(RAW데이터[[#This Row],[생계수익]]/RAW데이터[[#This Row],[수익]],"")</f>
        <v>1.5</v>
      </c>
      <c r="O43" s="45">
        <v>42</v>
      </c>
      <c r="P43" s="44" t="s">
        <v>83</v>
      </c>
      <c r="Q43" s="44" t="s">
        <v>102</v>
      </c>
      <c r="R43" s="44" t="s">
        <v>123</v>
      </c>
      <c r="S43" s="2" t="s">
        <v>102</v>
      </c>
    </row>
    <row r="44" spans="1:19" x14ac:dyDescent="0.3">
      <c r="A44" s="59">
        <v>42</v>
      </c>
      <c r="B44">
        <f t="shared" si="1"/>
        <v>40</v>
      </c>
      <c r="C44" s="2" t="s">
        <v>9</v>
      </c>
      <c r="D44" s="42">
        <v>10</v>
      </c>
      <c r="E44" s="43">
        <f>INT(RAW데이터[[#This Row],[경력]]/3)*3+3</f>
        <v>12</v>
      </c>
      <c r="F44" s="3">
        <v>4000</v>
      </c>
      <c r="G44" s="3">
        <v>4000</v>
      </c>
      <c r="H44" s="3">
        <v>4000</v>
      </c>
      <c r="I44" s="4">
        <v>3.75</v>
      </c>
      <c r="J44" s="5" t="s">
        <v>11</v>
      </c>
      <c r="K44" s="30"/>
      <c r="L44" s="5"/>
      <c r="M44" s="23">
        <f>IFERROR(RAW데이터[[#This Row],[기대수익]]/RAW데이터[[#This Row],[수익]],"")</f>
        <v>1</v>
      </c>
      <c r="N44" s="23">
        <f>IFERROR(RAW데이터[[#This Row],[생계수익]]/RAW데이터[[#This Row],[수익]],"")</f>
        <v>1</v>
      </c>
      <c r="O44" s="45">
        <v>39</v>
      </c>
      <c r="P44" s="44" t="s">
        <v>83</v>
      </c>
      <c r="Q44" s="44" t="s">
        <v>99</v>
      </c>
      <c r="R44" s="44" t="s">
        <v>123</v>
      </c>
      <c r="S44" s="2" t="s">
        <v>99</v>
      </c>
    </row>
    <row r="45" spans="1:19" x14ac:dyDescent="0.3">
      <c r="A45" s="59">
        <v>34</v>
      </c>
      <c r="B45">
        <f t="shared" si="1"/>
        <v>30</v>
      </c>
      <c r="C45" s="2" t="s">
        <v>9</v>
      </c>
      <c r="D45" s="42">
        <v>7</v>
      </c>
      <c r="E45" s="43">
        <f>INT(RAW데이터[[#This Row],[경력]]/3)*3+3</f>
        <v>9</v>
      </c>
      <c r="F45" s="3">
        <v>4000</v>
      </c>
      <c r="G45" s="3">
        <v>6000</v>
      </c>
      <c r="H45" s="3">
        <v>3500</v>
      </c>
      <c r="I45" s="4">
        <v>2.5</v>
      </c>
      <c r="J45" s="5" t="s">
        <v>10</v>
      </c>
      <c r="K45" s="2">
        <v>0</v>
      </c>
      <c r="L45" s="5">
        <v>1</v>
      </c>
      <c r="M45" s="23">
        <f>IFERROR(RAW데이터[[#This Row],[기대수익]]/RAW데이터[[#This Row],[수익]],"")</f>
        <v>1.5</v>
      </c>
      <c r="N45" s="23">
        <f>IFERROR(RAW데이터[[#This Row],[생계수익]]/RAW데이터[[#This Row],[수익]],"")</f>
        <v>0.875</v>
      </c>
      <c r="O45" s="45">
        <v>40</v>
      </c>
      <c r="P45" s="44" t="s">
        <v>83</v>
      </c>
      <c r="Q45" s="44" t="s">
        <v>99</v>
      </c>
      <c r="R45" s="44" t="s">
        <v>120</v>
      </c>
      <c r="S45" s="2" t="s">
        <v>99</v>
      </c>
    </row>
    <row r="46" spans="1:19" ht="28.5" x14ac:dyDescent="0.3">
      <c r="A46" s="59">
        <v>44</v>
      </c>
      <c r="B46">
        <f t="shared" si="1"/>
        <v>40</v>
      </c>
      <c r="C46" s="2" t="s">
        <v>9</v>
      </c>
      <c r="D46" s="42">
        <v>17</v>
      </c>
      <c r="E46" s="43">
        <f>INT(RAW데이터[[#This Row],[경력]]/3)*3+3</f>
        <v>18</v>
      </c>
      <c r="F46" s="3">
        <v>4600</v>
      </c>
      <c r="G46" s="3">
        <v>6000</v>
      </c>
      <c r="H46" s="3">
        <v>4500</v>
      </c>
      <c r="I46" s="4">
        <v>3.75</v>
      </c>
      <c r="J46" s="5" t="s">
        <v>10</v>
      </c>
      <c r="K46" s="2">
        <v>1</v>
      </c>
      <c r="L46" s="5">
        <v>2</v>
      </c>
      <c r="M46" s="23">
        <f>IFERROR(RAW데이터[[#This Row],[기대수익]]/RAW데이터[[#This Row],[수익]],"")</f>
        <v>1.3043478260869565</v>
      </c>
      <c r="N46" s="23">
        <f>IFERROR(RAW데이터[[#This Row],[생계수익]]/RAW데이터[[#This Row],[수익]],"")</f>
        <v>0.97826086956521741</v>
      </c>
      <c r="O46" s="45">
        <v>45</v>
      </c>
      <c r="P46" s="44" t="s">
        <v>90</v>
      </c>
      <c r="Q46" s="44" t="s">
        <v>97</v>
      </c>
      <c r="R46" s="44" t="s">
        <v>121</v>
      </c>
      <c r="S46" s="2" t="s">
        <v>97</v>
      </c>
    </row>
    <row r="47" spans="1:19" x14ac:dyDescent="0.3">
      <c r="A47" s="59">
        <v>28</v>
      </c>
      <c r="B47">
        <f t="shared" si="1"/>
        <v>25</v>
      </c>
      <c r="C47" s="2" t="s">
        <v>9</v>
      </c>
      <c r="D47" s="42">
        <v>2</v>
      </c>
      <c r="E47" s="43">
        <f>INT(RAW데이터[[#This Row],[경력]]/3)*3+3</f>
        <v>3</v>
      </c>
      <c r="F47" s="3">
        <v>2800</v>
      </c>
      <c r="G47" s="3">
        <v>5000</v>
      </c>
      <c r="H47" s="3">
        <v>3000</v>
      </c>
      <c r="I47" s="4">
        <v>2.5</v>
      </c>
      <c r="J47" s="5" t="s">
        <v>11</v>
      </c>
      <c r="K47" s="30"/>
      <c r="L47" s="5"/>
      <c r="M47" s="23">
        <f>IFERROR(RAW데이터[[#This Row],[기대수익]]/RAW데이터[[#This Row],[수익]],"")</f>
        <v>1.7857142857142858</v>
      </c>
      <c r="N47" s="23">
        <f>IFERROR(RAW데이터[[#This Row],[생계수익]]/RAW데이터[[#This Row],[수익]],"")</f>
        <v>1.0714285714285714</v>
      </c>
      <c r="O47" s="45">
        <v>40</v>
      </c>
      <c r="P47" s="44" t="s">
        <v>82</v>
      </c>
      <c r="Q47" s="44" t="s">
        <v>99</v>
      </c>
      <c r="R47" s="44" t="s">
        <v>120</v>
      </c>
      <c r="S47" s="2" t="s">
        <v>99</v>
      </c>
    </row>
    <row r="48" spans="1:19" x14ac:dyDescent="0.3">
      <c r="A48" s="59">
        <v>27</v>
      </c>
      <c r="B48">
        <f t="shared" si="1"/>
        <v>25</v>
      </c>
      <c r="C48" s="2" t="s">
        <v>9</v>
      </c>
      <c r="D48" s="42">
        <v>2</v>
      </c>
      <c r="E48" s="43">
        <f>INT(RAW데이터[[#This Row],[경력]]/3)*3+3</f>
        <v>3</v>
      </c>
      <c r="F48" s="3">
        <v>2800</v>
      </c>
      <c r="G48" s="3">
        <v>3500</v>
      </c>
      <c r="H48" s="3">
        <v>2600</v>
      </c>
      <c r="I48" s="4">
        <v>3.75</v>
      </c>
      <c r="J48" s="5" t="s">
        <v>11</v>
      </c>
      <c r="K48" s="30"/>
      <c r="L48" s="5"/>
      <c r="M48" s="23">
        <f>IFERROR(RAW데이터[[#This Row],[기대수익]]/RAW데이터[[#This Row],[수익]],"")</f>
        <v>1.25</v>
      </c>
      <c r="N48" s="23">
        <f>IFERROR(RAW데이터[[#This Row],[생계수익]]/RAW데이터[[#This Row],[수익]],"")</f>
        <v>0.9285714285714286</v>
      </c>
      <c r="O48" s="45">
        <v>40</v>
      </c>
      <c r="P48" s="44" t="s">
        <v>82</v>
      </c>
      <c r="Q48" s="44" t="s">
        <v>99</v>
      </c>
      <c r="R48" s="44" t="s">
        <v>120</v>
      </c>
      <c r="S48" s="2" t="s">
        <v>99</v>
      </c>
    </row>
    <row r="49" spans="1:19" x14ac:dyDescent="0.3">
      <c r="A49" s="59">
        <v>32</v>
      </c>
      <c r="B49">
        <f t="shared" si="1"/>
        <v>30</v>
      </c>
      <c r="C49" s="2" t="s">
        <v>9</v>
      </c>
      <c r="D49" s="42">
        <v>7</v>
      </c>
      <c r="E49" s="43">
        <f>INT(RAW데이터[[#This Row],[경력]]/3)*3+3</f>
        <v>9</v>
      </c>
      <c r="F49" s="3">
        <v>6000</v>
      </c>
      <c r="G49" s="3">
        <v>8000</v>
      </c>
      <c r="H49" s="3">
        <v>4000</v>
      </c>
      <c r="I49" s="4">
        <v>1.25</v>
      </c>
      <c r="J49" s="5" t="s">
        <v>11</v>
      </c>
      <c r="K49" s="30"/>
      <c r="L49" s="5"/>
      <c r="M49" s="23">
        <f>IFERROR(RAW데이터[[#This Row],[기대수익]]/RAW데이터[[#This Row],[수익]],"")</f>
        <v>1.3333333333333333</v>
      </c>
      <c r="N49" s="23">
        <f>IFERROR(RAW데이터[[#This Row],[생계수익]]/RAW데이터[[#This Row],[수익]],"")</f>
        <v>0.66666666666666663</v>
      </c>
      <c r="O49" s="45"/>
      <c r="P49" s="44" t="s">
        <v>82</v>
      </c>
      <c r="Q49" s="44" t="s">
        <v>98</v>
      </c>
      <c r="R49" s="44" t="s">
        <v>121</v>
      </c>
      <c r="S49" s="2" t="s">
        <v>98</v>
      </c>
    </row>
    <row r="50" spans="1:19" x14ac:dyDescent="0.3">
      <c r="A50" s="59">
        <v>35</v>
      </c>
      <c r="B50">
        <f t="shared" si="1"/>
        <v>35</v>
      </c>
      <c r="C50" s="2" t="s">
        <v>9</v>
      </c>
      <c r="D50" s="42">
        <v>10</v>
      </c>
      <c r="E50" s="43">
        <f>INT(RAW데이터[[#This Row],[경력]]/3)*3+3</f>
        <v>12</v>
      </c>
      <c r="F50" s="3">
        <v>5200</v>
      </c>
      <c r="G50" s="3">
        <v>10000</v>
      </c>
      <c r="H50" s="3">
        <v>5000</v>
      </c>
      <c r="I50" s="4">
        <v>1.25</v>
      </c>
      <c r="J50" s="5" t="s">
        <v>11</v>
      </c>
      <c r="K50" s="2"/>
      <c r="L50" s="5"/>
      <c r="M50" s="23">
        <f>IFERROR(RAW데이터[[#This Row],[기대수익]]/RAW데이터[[#This Row],[수익]],"")</f>
        <v>1.9230769230769231</v>
      </c>
      <c r="N50" s="23">
        <f>IFERROR(RAW데이터[[#This Row],[생계수익]]/RAW데이터[[#This Row],[수익]],"")</f>
        <v>0.96153846153846156</v>
      </c>
      <c r="O50" s="45">
        <v>40</v>
      </c>
      <c r="P50" s="44" t="s">
        <v>82</v>
      </c>
      <c r="Q50" s="44" t="s">
        <v>102</v>
      </c>
      <c r="R50" s="44" t="s">
        <v>118</v>
      </c>
      <c r="S50" s="2" t="s">
        <v>102</v>
      </c>
    </row>
    <row r="51" spans="1:19" ht="28.5" x14ac:dyDescent="0.3">
      <c r="A51" s="59">
        <v>40</v>
      </c>
      <c r="B51">
        <f t="shared" si="1"/>
        <v>40</v>
      </c>
      <c r="C51" s="2" t="s">
        <v>9</v>
      </c>
      <c r="D51" s="42">
        <v>12</v>
      </c>
      <c r="E51" s="43">
        <f>INT(RAW데이터[[#This Row],[경력]]/3)*3+3</f>
        <v>15</v>
      </c>
      <c r="F51" s="3">
        <v>5000</v>
      </c>
      <c r="G51" s="3">
        <v>12000</v>
      </c>
      <c r="H51" s="3">
        <v>3000</v>
      </c>
      <c r="I51" s="4">
        <v>2.5</v>
      </c>
      <c r="J51" s="5" t="s">
        <v>11</v>
      </c>
      <c r="K51" s="2"/>
      <c r="L51" s="5"/>
      <c r="M51" s="23">
        <f>IFERROR(RAW데이터[[#This Row],[기대수익]]/RAW데이터[[#This Row],[수익]],"")</f>
        <v>2.4</v>
      </c>
      <c r="N51" s="23">
        <f>IFERROR(RAW데이터[[#This Row],[생계수익]]/RAW데이터[[#This Row],[수익]],"")</f>
        <v>0.6</v>
      </c>
      <c r="O51" s="45">
        <v>55</v>
      </c>
      <c r="P51" s="44" t="s">
        <v>82</v>
      </c>
      <c r="Q51" s="44" t="s">
        <v>100</v>
      </c>
      <c r="R51" s="44" t="s">
        <v>120</v>
      </c>
      <c r="S51" s="2" t="s">
        <v>100</v>
      </c>
    </row>
    <row r="52" spans="1:19" x14ac:dyDescent="0.3">
      <c r="A52" s="59">
        <v>30</v>
      </c>
      <c r="B52">
        <f t="shared" si="1"/>
        <v>30</v>
      </c>
      <c r="C52" s="2" t="s">
        <v>9</v>
      </c>
      <c r="D52" s="42">
        <v>3</v>
      </c>
      <c r="E52" s="43">
        <f>INT(RAW데이터[[#This Row],[경력]]/3)*3+3</f>
        <v>6</v>
      </c>
      <c r="F52" s="3">
        <v>2640</v>
      </c>
      <c r="G52" s="3">
        <v>5000</v>
      </c>
      <c r="H52" s="3">
        <v>3000</v>
      </c>
      <c r="I52" s="4">
        <v>3.75</v>
      </c>
      <c r="J52" s="5" t="s">
        <v>10</v>
      </c>
      <c r="K52" s="2">
        <v>1</v>
      </c>
      <c r="L52" s="5">
        <v>1</v>
      </c>
      <c r="M52" s="23">
        <f>IFERROR(RAW데이터[[#This Row],[기대수익]]/RAW데이터[[#This Row],[수익]],"")</f>
        <v>1.893939393939394</v>
      </c>
      <c r="N52" s="23">
        <f>IFERROR(RAW데이터[[#This Row],[생계수익]]/RAW데이터[[#This Row],[수익]],"")</f>
        <v>1.1363636363636365</v>
      </c>
      <c r="O52" s="45">
        <v>40</v>
      </c>
      <c r="P52" s="44" t="s">
        <v>83</v>
      </c>
      <c r="Q52" s="44" t="s">
        <v>101</v>
      </c>
      <c r="R52" s="44" t="s">
        <v>121</v>
      </c>
      <c r="S52" s="2" t="s">
        <v>101</v>
      </c>
    </row>
    <row r="53" spans="1:19" x14ac:dyDescent="0.3">
      <c r="A53" s="59">
        <v>27</v>
      </c>
      <c r="B53">
        <f t="shared" si="1"/>
        <v>25</v>
      </c>
      <c r="C53" s="2" t="s">
        <v>9</v>
      </c>
      <c r="D53" s="42">
        <v>3</v>
      </c>
      <c r="E53" s="43">
        <f>INT(RAW데이터[[#This Row],[경력]]/3)*3+3</f>
        <v>6</v>
      </c>
      <c r="F53" s="3">
        <v>2400</v>
      </c>
      <c r="G53" s="3">
        <v>2400</v>
      </c>
      <c r="H53" s="3">
        <v>1200</v>
      </c>
      <c r="I53" s="4">
        <v>2.5</v>
      </c>
      <c r="J53" s="5" t="s">
        <v>11</v>
      </c>
      <c r="K53" s="2"/>
      <c r="L53" s="5"/>
      <c r="M53" s="23">
        <f>IFERROR(RAW데이터[[#This Row],[기대수익]]/RAW데이터[[#This Row],[수익]],"")</f>
        <v>1</v>
      </c>
      <c r="N53" s="23">
        <f>IFERROR(RAW데이터[[#This Row],[생계수익]]/RAW데이터[[#This Row],[수익]],"")</f>
        <v>0.5</v>
      </c>
      <c r="O53" s="45">
        <v>30</v>
      </c>
      <c r="P53" s="44" t="s">
        <v>83</v>
      </c>
      <c r="Q53" s="44" t="s">
        <v>99</v>
      </c>
      <c r="R53" s="44" t="s">
        <v>121</v>
      </c>
      <c r="S53" s="2" t="s">
        <v>99</v>
      </c>
    </row>
    <row r="54" spans="1:19" x14ac:dyDescent="0.3">
      <c r="A54" s="59">
        <v>30</v>
      </c>
      <c r="B54">
        <f t="shared" si="1"/>
        <v>30</v>
      </c>
      <c r="C54" s="2" t="s">
        <v>9</v>
      </c>
      <c r="D54" s="42">
        <v>9</v>
      </c>
      <c r="E54" s="43">
        <f>INT(RAW데이터[[#This Row],[경력]]/3)*3+3</f>
        <v>12</v>
      </c>
      <c r="F54" s="3">
        <v>4800</v>
      </c>
      <c r="G54" s="3">
        <v>12000</v>
      </c>
      <c r="H54" s="3">
        <v>2400</v>
      </c>
      <c r="I54" s="4">
        <v>0</v>
      </c>
      <c r="J54" s="5" t="s">
        <v>11</v>
      </c>
      <c r="K54" s="30"/>
      <c r="L54" s="5"/>
      <c r="M54" s="23">
        <f>IFERROR(RAW데이터[[#This Row],[기대수익]]/RAW데이터[[#This Row],[수익]],"")</f>
        <v>2.5</v>
      </c>
      <c r="N54" s="23">
        <f>IFERROR(RAW데이터[[#This Row],[생계수익]]/RAW데이터[[#This Row],[수익]],"")</f>
        <v>0.5</v>
      </c>
      <c r="O54" s="45">
        <v>50</v>
      </c>
      <c r="P54" s="44" t="s">
        <v>83</v>
      </c>
      <c r="Q54" s="44" t="s">
        <v>105</v>
      </c>
      <c r="R54" s="44" t="s">
        <v>123</v>
      </c>
      <c r="S54" s="2" t="s">
        <v>105</v>
      </c>
    </row>
    <row r="55" spans="1:19" x14ac:dyDescent="0.3">
      <c r="A55" s="59">
        <v>18</v>
      </c>
      <c r="B55">
        <f t="shared" si="1"/>
        <v>15</v>
      </c>
      <c r="C55" s="2" t="s">
        <v>9</v>
      </c>
      <c r="D55" s="42">
        <v>1</v>
      </c>
      <c r="E55" s="43">
        <f>INT(RAW데이터[[#This Row],[경력]]/3)*3+3</f>
        <v>3</v>
      </c>
      <c r="F55" s="3">
        <v>1440</v>
      </c>
      <c r="G55" s="3">
        <v>1680</v>
      </c>
      <c r="H55" s="3">
        <v>1200</v>
      </c>
      <c r="I55" s="4">
        <v>1.25</v>
      </c>
      <c r="J55" s="5" t="s">
        <v>11</v>
      </c>
      <c r="K55" s="2"/>
      <c r="L55" s="5"/>
      <c r="M55" s="23">
        <f>IFERROR(RAW데이터[[#This Row],[기대수익]]/RAW데이터[[#This Row],[수익]],"")</f>
        <v>1.1666666666666667</v>
      </c>
      <c r="N55" s="23">
        <f>IFERROR(RAW데이터[[#This Row],[생계수익]]/RAW데이터[[#This Row],[수익]],"")</f>
        <v>0.83333333333333337</v>
      </c>
      <c r="O55" s="45">
        <v>40</v>
      </c>
      <c r="P55" s="44" t="s">
        <v>82</v>
      </c>
      <c r="Q55" s="44" t="s">
        <v>101</v>
      </c>
      <c r="R55" s="44" t="s">
        <v>121</v>
      </c>
      <c r="S55" s="2" t="s">
        <v>101</v>
      </c>
    </row>
    <row r="56" spans="1:19" x14ac:dyDescent="0.3">
      <c r="A56" s="59">
        <v>30</v>
      </c>
      <c r="B56">
        <f t="shared" si="1"/>
        <v>30</v>
      </c>
      <c r="C56" s="2" t="s">
        <v>9</v>
      </c>
      <c r="D56" s="42">
        <v>1</v>
      </c>
      <c r="E56" s="43">
        <f>INT(RAW데이터[[#This Row],[경력]]/3)*3+3</f>
        <v>3</v>
      </c>
      <c r="F56" s="3">
        <v>2160</v>
      </c>
      <c r="G56" s="3">
        <v>3000</v>
      </c>
      <c r="H56" s="3">
        <v>2400</v>
      </c>
      <c r="I56" s="4">
        <v>1.25</v>
      </c>
      <c r="J56" s="5" t="s">
        <v>11</v>
      </c>
      <c r="K56" s="30"/>
      <c r="L56" s="5"/>
      <c r="M56" s="23">
        <f>IFERROR(RAW데이터[[#This Row],[기대수익]]/RAW데이터[[#This Row],[수익]],"")</f>
        <v>1.3888888888888888</v>
      </c>
      <c r="N56" s="23">
        <f>IFERROR(RAW데이터[[#This Row],[생계수익]]/RAW데이터[[#This Row],[수익]],"")</f>
        <v>1.1111111111111112</v>
      </c>
      <c r="O56" s="45">
        <v>35</v>
      </c>
      <c r="P56" s="44" t="s">
        <v>82</v>
      </c>
      <c r="Q56" s="44" t="s">
        <v>99</v>
      </c>
      <c r="R56" s="44" t="s">
        <v>120</v>
      </c>
      <c r="S56" s="2" t="s">
        <v>99</v>
      </c>
    </row>
    <row r="57" spans="1:19" x14ac:dyDescent="0.3">
      <c r="A57" s="59">
        <v>29</v>
      </c>
      <c r="B57">
        <f t="shared" si="1"/>
        <v>25</v>
      </c>
      <c r="C57" s="2" t="s">
        <v>9</v>
      </c>
      <c r="D57" s="42">
        <v>3</v>
      </c>
      <c r="E57" s="43">
        <f>INT(RAW데이터[[#This Row],[경력]]/3)*3+3</f>
        <v>6</v>
      </c>
      <c r="F57" s="3">
        <v>3600</v>
      </c>
      <c r="G57" s="3">
        <v>4800</v>
      </c>
      <c r="H57" s="3">
        <v>2600</v>
      </c>
      <c r="I57" s="4">
        <v>5</v>
      </c>
      <c r="J57" s="5" t="s">
        <v>11</v>
      </c>
      <c r="K57" s="30"/>
      <c r="L57" s="5"/>
      <c r="M57" s="23">
        <f>IFERROR(RAW데이터[[#This Row],[기대수익]]/RAW데이터[[#This Row],[수익]],"")</f>
        <v>1.3333333333333333</v>
      </c>
      <c r="N57" s="23">
        <f>IFERROR(RAW데이터[[#This Row],[생계수익]]/RAW데이터[[#This Row],[수익]],"")</f>
        <v>0.72222222222222221</v>
      </c>
      <c r="O57" s="45">
        <v>50</v>
      </c>
      <c r="P57" s="44" t="s">
        <v>82</v>
      </c>
      <c r="Q57" s="44" t="s">
        <v>99</v>
      </c>
      <c r="R57" s="44" t="s">
        <v>118</v>
      </c>
      <c r="S57" s="2" t="s">
        <v>99</v>
      </c>
    </row>
    <row r="58" spans="1:19" x14ac:dyDescent="0.3">
      <c r="A58" s="59">
        <v>27</v>
      </c>
      <c r="B58">
        <f t="shared" si="1"/>
        <v>25</v>
      </c>
      <c r="C58" s="2" t="s">
        <v>13</v>
      </c>
      <c r="D58" s="42">
        <v>3</v>
      </c>
      <c r="E58" s="43">
        <f>INT(RAW데이터[[#This Row],[경력]]/3)*3+3</f>
        <v>6</v>
      </c>
      <c r="F58" s="3">
        <v>2000</v>
      </c>
      <c r="G58" s="3">
        <v>4000</v>
      </c>
      <c r="H58" s="3">
        <v>1800</v>
      </c>
      <c r="I58" s="4">
        <v>2.5</v>
      </c>
      <c r="J58" s="5" t="s">
        <v>11</v>
      </c>
      <c r="K58" s="30"/>
      <c r="L58" s="5"/>
      <c r="M58" s="23">
        <f>IFERROR(RAW데이터[[#This Row],[기대수익]]/RAW데이터[[#This Row],[수익]],"")</f>
        <v>2</v>
      </c>
      <c r="N58" s="23">
        <f>IFERROR(RAW데이터[[#This Row],[생계수익]]/RAW데이터[[#This Row],[수익]],"")</f>
        <v>0.9</v>
      </c>
      <c r="O58" s="45">
        <v>40</v>
      </c>
      <c r="P58" s="44" t="s">
        <v>87</v>
      </c>
      <c r="Q58" s="44" t="s">
        <v>99</v>
      </c>
      <c r="R58" s="44" t="s">
        <v>121</v>
      </c>
      <c r="S58" s="2" t="s">
        <v>99</v>
      </c>
    </row>
    <row r="59" spans="1:19" x14ac:dyDescent="0.3">
      <c r="A59" s="59">
        <v>30</v>
      </c>
      <c r="B59">
        <f t="shared" si="1"/>
        <v>30</v>
      </c>
      <c r="C59" s="2" t="s">
        <v>9</v>
      </c>
      <c r="D59" s="42">
        <v>5</v>
      </c>
      <c r="E59" s="43">
        <f>INT(RAW데이터[[#This Row],[경력]]/3)*3+3</f>
        <v>6</v>
      </c>
      <c r="F59" s="3">
        <v>5000</v>
      </c>
      <c r="G59" s="3">
        <v>5000</v>
      </c>
      <c r="H59" s="3">
        <v>5000</v>
      </c>
      <c r="I59" s="4">
        <v>0</v>
      </c>
      <c r="J59" s="5" t="s">
        <v>11</v>
      </c>
      <c r="K59" s="30"/>
      <c r="L59" s="5"/>
      <c r="M59" s="23">
        <f>IFERROR(RAW데이터[[#This Row],[기대수익]]/RAW데이터[[#This Row],[수익]],"")</f>
        <v>1</v>
      </c>
      <c r="N59" s="23">
        <f>IFERROR(RAW데이터[[#This Row],[생계수익]]/RAW데이터[[#This Row],[수익]],"")</f>
        <v>1</v>
      </c>
      <c r="O59" s="45">
        <v>40</v>
      </c>
      <c r="P59" s="44" t="s">
        <v>82</v>
      </c>
      <c r="Q59" s="44" t="s">
        <v>98</v>
      </c>
      <c r="R59" s="44" t="s">
        <v>123</v>
      </c>
      <c r="S59" s="2" t="s">
        <v>98</v>
      </c>
    </row>
    <row r="60" spans="1:19" ht="28.5" x14ac:dyDescent="0.3">
      <c r="A60" s="59">
        <v>32</v>
      </c>
      <c r="B60">
        <f t="shared" si="1"/>
        <v>30</v>
      </c>
      <c r="C60" s="2" t="s">
        <v>9</v>
      </c>
      <c r="D60" s="42">
        <v>6</v>
      </c>
      <c r="E60" s="43">
        <f>INT(RAW데이터[[#This Row],[경력]]/3)*3+3</f>
        <v>9</v>
      </c>
      <c r="F60" s="3">
        <v>4300</v>
      </c>
      <c r="G60" s="3">
        <v>6000</v>
      </c>
      <c r="H60" s="3">
        <v>4000</v>
      </c>
      <c r="I60" s="4">
        <v>3.75</v>
      </c>
      <c r="J60" s="5" t="s">
        <v>11</v>
      </c>
      <c r="K60" s="30"/>
      <c r="L60" s="5"/>
      <c r="M60" s="23">
        <f>IFERROR(RAW데이터[[#This Row],[기대수익]]/RAW데이터[[#This Row],[수익]],"")</f>
        <v>1.3953488372093024</v>
      </c>
      <c r="N60" s="23">
        <f>IFERROR(RAW데이터[[#This Row],[생계수익]]/RAW데이터[[#This Row],[수익]],"")</f>
        <v>0.93023255813953487</v>
      </c>
      <c r="O60" s="45">
        <v>50</v>
      </c>
      <c r="P60" s="44" t="s">
        <v>85</v>
      </c>
      <c r="Q60" s="44" t="s">
        <v>100</v>
      </c>
      <c r="R60" s="44" t="s">
        <v>122</v>
      </c>
      <c r="S60" s="2" t="s">
        <v>100</v>
      </c>
    </row>
    <row r="61" spans="1:19" x14ac:dyDescent="0.3">
      <c r="A61" s="59">
        <v>39</v>
      </c>
      <c r="B61">
        <f t="shared" si="1"/>
        <v>35</v>
      </c>
      <c r="C61" s="2" t="s">
        <v>9</v>
      </c>
      <c r="D61" s="42">
        <v>14</v>
      </c>
      <c r="E61" s="43">
        <f>INT(RAW데이터[[#This Row],[경력]]/3)*3+3</f>
        <v>15</v>
      </c>
      <c r="F61" s="3">
        <v>6300</v>
      </c>
      <c r="G61" s="3">
        <v>6000</v>
      </c>
      <c r="H61" s="3">
        <v>5000</v>
      </c>
      <c r="I61" s="4">
        <v>3.75</v>
      </c>
      <c r="J61" s="5" t="s">
        <v>10</v>
      </c>
      <c r="K61" s="2">
        <v>0</v>
      </c>
      <c r="L61" s="5">
        <v>2</v>
      </c>
      <c r="M61" s="23">
        <f>IFERROR(RAW데이터[[#This Row],[기대수익]]/RAW데이터[[#This Row],[수익]],"")</f>
        <v>0.95238095238095233</v>
      </c>
      <c r="N61" s="23">
        <f>IFERROR(RAW데이터[[#This Row],[생계수익]]/RAW데이터[[#This Row],[수익]],"")</f>
        <v>0.79365079365079361</v>
      </c>
      <c r="O61" s="45">
        <v>45</v>
      </c>
      <c r="P61" s="44" t="s">
        <v>83</v>
      </c>
      <c r="Q61" s="44" t="s">
        <v>99</v>
      </c>
      <c r="R61" s="44" t="s">
        <v>119</v>
      </c>
      <c r="S61" s="2" t="s">
        <v>99</v>
      </c>
    </row>
    <row r="62" spans="1:19" x14ac:dyDescent="0.3">
      <c r="A62" s="59">
        <v>41</v>
      </c>
      <c r="B62">
        <f t="shared" si="1"/>
        <v>40</v>
      </c>
      <c r="C62" s="2" t="s">
        <v>9</v>
      </c>
      <c r="D62" s="42">
        <v>11</v>
      </c>
      <c r="E62" s="43">
        <f>INT(RAW데이터[[#This Row],[경력]]/3)*3+3</f>
        <v>12</v>
      </c>
      <c r="F62" s="3">
        <v>6000</v>
      </c>
      <c r="G62" s="3">
        <v>8000</v>
      </c>
      <c r="H62" s="3">
        <v>6000</v>
      </c>
      <c r="I62" s="4">
        <v>1.25</v>
      </c>
      <c r="J62" s="5" t="s">
        <v>11</v>
      </c>
      <c r="K62" s="30"/>
      <c r="L62" s="5"/>
      <c r="M62" s="23">
        <f>IFERROR(RAW데이터[[#This Row],[기대수익]]/RAW데이터[[#This Row],[수익]],"")</f>
        <v>1.3333333333333333</v>
      </c>
      <c r="N62" s="23">
        <f>IFERROR(RAW데이터[[#This Row],[생계수익]]/RAW데이터[[#This Row],[수익]],"")</f>
        <v>1</v>
      </c>
      <c r="O62" s="45">
        <v>50</v>
      </c>
      <c r="P62" s="44" t="s">
        <v>83</v>
      </c>
      <c r="Q62" s="44" t="s">
        <v>99</v>
      </c>
      <c r="R62" s="44" t="s">
        <v>123</v>
      </c>
      <c r="S62" s="2" t="s">
        <v>99</v>
      </c>
    </row>
    <row r="63" spans="1:19" x14ac:dyDescent="0.3">
      <c r="A63" s="59">
        <v>30</v>
      </c>
      <c r="B63">
        <f t="shared" si="1"/>
        <v>30</v>
      </c>
      <c r="C63" s="2" t="s">
        <v>13</v>
      </c>
      <c r="D63" s="42">
        <v>8</v>
      </c>
      <c r="E63" s="43">
        <f>INT(RAW데이터[[#This Row],[경력]]/3)*3+3</f>
        <v>9</v>
      </c>
      <c r="F63" s="3">
        <v>6700</v>
      </c>
      <c r="G63" s="3">
        <v>9000</v>
      </c>
      <c r="H63" s="3">
        <v>4500</v>
      </c>
      <c r="I63" s="4">
        <v>3.75</v>
      </c>
      <c r="J63" s="5" t="s">
        <v>10</v>
      </c>
      <c r="K63" s="2">
        <v>1</v>
      </c>
      <c r="L63" s="5">
        <v>0</v>
      </c>
      <c r="M63" s="23">
        <f>IFERROR(RAW데이터[[#This Row],[기대수익]]/RAW데이터[[#This Row],[수익]],"")</f>
        <v>1.3432835820895523</v>
      </c>
      <c r="N63" s="23">
        <f>IFERROR(RAW데이터[[#This Row],[생계수익]]/RAW데이터[[#This Row],[수익]],"")</f>
        <v>0.67164179104477617</v>
      </c>
      <c r="O63" s="45">
        <v>37</v>
      </c>
      <c r="P63" s="44" t="s">
        <v>82</v>
      </c>
      <c r="Q63" s="44" t="s">
        <v>101</v>
      </c>
      <c r="R63" s="44" t="s">
        <v>118</v>
      </c>
      <c r="S63" s="2" t="s">
        <v>101</v>
      </c>
    </row>
    <row r="64" spans="1:19" x14ac:dyDescent="0.3">
      <c r="A64" s="59">
        <v>35</v>
      </c>
      <c r="B64">
        <f t="shared" si="1"/>
        <v>35</v>
      </c>
      <c r="C64" s="2" t="s">
        <v>9</v>
      </c>
      <c r="D64" s="42">
        <v>11</v>
      </c>
      <c r="E64" s="43">
        <f>INT(RAW데이터[[#This Row],[경력]]/3)*3+3</f>
        <v>12</v>
      </c>
      <c r="F64" s="3">
        <v>8000</v>
      </c>
      <c r="G64" s="3">
        <v>12000</v>
      </c>
      <c r="H64" s="3">
        <v>5000</v>
      </c>
      <c r="I64" s="4">
        <v>3.75</v>
      </c>
      <c r="J64" s="5" t="s">
        <v>10</v>
      </c>
      <c r="K64" s="2">
        <v>0</v>
      </c>
      <c r="L64" s="5">
        <v>1</v>
      </c>
      <c r="M64" s="23">
        <f>IFERROR(RAW데이터[[#This Row],[기대수익]]/RAW데이터[[#This Row],[수익]],"")</f>
        <v>1.5</v>
      </c>
      <c r="N64" s="23">
        <f>IFERROR(RAW데이터[[#This Row],[생계수익]]/RAW데이터[[#This Row],[수익]],"")</f>
        <v>0.625</v>
      </c>
      <c r="O64" s="45">
        <v>50</v>
      </c>
      <c r="P64" s="44" t="s">
        <v>85</v>
      </c>
      <c r="Q64" s="44" t="s">
        <v>98</v>
      </c>
      <c r="R64" s="44" t="s">
        <v>118</v>
      </c>
      <c r="S64" s="2" t="s">
        <v>98</v>
      </c>
    </row>
    <row r="65" spans="1:19" x14ac:dyDescent="0.3">
      <c r="A65" s="59">
        <v>28</v>
      </c>
      <c r="B65">
        <f t="shared" si="1"/>
        <v>25</v>
      </c>
      <c r="C65" s="2" t="s">
        <v>9</v>
      </c>
      <c r="D65" s="42">
        <v>4</v>
      </c>
      <c r="E65" s="43">
        <f>INT(RAW데이터[[#This Row],[경력]]/3)*3+3</f>
        <v>6</v>
      </c>
      <c r="F65" s="3">
        <v>7250</v>
      </c>
      <c r="G65" s="3">
        <v>5000</v>
      </c>
      <c r="H65" s="3">
        <v>3000</v>
      </c>
      <c r="I65" s="4">
        <v>2.5</v>
      </c>
      <c r="J65" s="5" t="s">
        <v>11</v>
      </c>
      <c r="K65" s="30"/>
      <c r="L65" s="5"/>
      <c r="M65" s="23">
        <f>IFERROR(RAW데이터[[#This Row],[기대수익]]/RAW데이터[[#This Row],[수익]],"")</f>
        <v>0.68965517241379315</v>
      </c>
      <c r="N65" s="23">
        <f>IFERROR(RAW데이터[[#This Row],[생계수익]]/RAW데이터[[#This Row],[수익]],"")</f>
        <v>0.41379310344827586</v>
      </c>
      <c r="O65" s="45">
        <v>45</v>
      </c>
      <c r="P65" s="44" t="s">
        <v>84</v>
      </c>
      <c r="Q65" s="44" t="s">
        <v>98</v>
      </c>
      <c r="R65" s="44" t="s">
        <v>122</v>
      </c>
      <c r="S65" s="2" t="s">
        <v>98</v>
      </c>
    </row>
    <row r="66" spans="1:19" x14ac:dyDescent="0.3">
      <c r="A66" s="59">
        <v>29</v>
      </c>
      <c r="B66">
        <f t="shared" ref="B66:B97" si="2">INT(A66/5)*5</f>
        <v>25</v>
      </c>
      <c r="C66" s="2" t="s">
        <v>9</v>
      </c>
      <c r="D66" s="42">
        <v>3</v>
      </c>
      <c r="E66" s="43">
        <f>INT(RAW데이터[[#This Row],[경력]]/3)*3+3</f>
        <v>6</v>
      </c>
      <c r="F66" s="3">
        <v>3600</v>
      </c>
      <c r="G66" s="3">
        <v>2500</v>
      </c>
      <c r="H66" s="3">
        <v>2000</v>
      </c>
      <c r="I66" s="4">
        <v>3.75</v>
      </c>
      <c r="J66" s="5" t="s">
        <v>11</v>
      </c>
      <c r="K66" s="2"/>
      <c r="L66" s="5"/>
      <c r="M66" s="23">
        <f>IFERROR(RAW데이터[[#This Row],[기대수익]]/RAW데이터[[#This Row],[수익]],"")</f>
        <v>0.69444444444444442</v>
      </c>
      <c r="N66" s="23">
        <f>IFERROR(RAW데이터[[#This Row],[생계수익]]/RAW데이터[[#This Row],[수익]],"")</f>
        <v>0.55555555555555558</v>
      </c>
      <c r="O66" s="45">
        <v>36</v>
      </c>
      <c r="P66" s="44" t="s">
        <v>82</v>
      </c>
      <c r="Q66" s="44" t="s">
        <v>97</v>
      </c>
      <c r="R66" s="44" t="s">
        <v>120</v>
      </c>
      <c r="S66" s="2" t="s">
        <v>97</v>
      </c>
    </row>
    <row r="67" spans="1:19" ht="28.5" x14ac:dyDescent="0.3">
      <c r="A67" s="59">
        <v>31</v>
      </c>
      <c r="B67">
        <f t="shared" si="2"/>
        <v>30</v>
      </c>
      <c r="C67" s="2" t="s">
        <v>13</v>
      </c>
      <c r="D67" s="42">
        <v>3</v>
      </c>
      <c r="E67" s="43">
        <f>INT(RAW데이터[[#This Row],[경력]]/3)*3+3</f>
        <v>6</v>
      </c>
      <c r="F67" s="3">
        <v>3200</v>
      </c>
      <c r="G67" s="3">
        <v>5000</v>
      </c>
      <c r="H67" s="3">
        <v>4000</v>
      </c>
      <c r="I67" s="4">
        <v>1.25</v>
      </c>
      <c r="J67" s="5" t="s">
        <v>11</v>
      </c>
      <c r="K67" s="30"/>
      <c r="L67" s="5"/>
      <c r="M67" s="23">
        <f>IFERROR(RAW데이터[[#This Row],[기대수익]]/RAW데이터[[#This Row],[수익]],"")</f>
        <v>1.5625</v>
      </c>
      <c r="N67" s="23">
        <f>IFERROR(RAW데이터[[#This Row],[생계수익]]/RAW데이터[[#This Row],[수익]],"")</f>
        <v>1.25</v>
      </c>
      <c r="O67" s="45">
        <v>50</v>
      </c>
      <c r="P67" s="44" t="s">
        <v>85</v>
      </c>
      <c r="Q67" s="44" t="s">
        <v>100</v>
      </c>
      <c r="R67" s="44" t="s">
        <v>120</v>
      </c>
      <c r="S67" s="2" t="s">
        <v>100</v>
      </c>
    </row>
    <row r="68" spans="1:19" x14ac:dyDescent="0.3">
      <c r="A68" s="59">
        <v>41</v>
      </c>
      <c r="B68">
        <f t="shared" si="2"/>
        <v>40</v>
      </c>
      <c r="C68" s="2" t="s">
        <v>9</v>
      </c>
      <c r="D68" s="42">
        <v>18</v>
      </c>
      <c r="E68" s="43">
        <f>INT(RAW데이터[[#This Row],[경력]]/3)*3+3</f>
        <v>21</v>
      </c>
      <c r="F68" s="3">
        <v>4500</v>
      </c>
      <c r="G68" s="3">
        <v>8000</v>
      </c>
      <c r="H68" s="3">
        <v>5000</v>
      </c>
      <c r="I68" s="4">
        <v>3.75</v>
      </c>
      <c r="J68" s="5" t="s">
        <v>11</v>
      </c>
      <c r="K68" s="2"/>
      <c r="L68" s="5"/>
      <c r="M68" s="23">
        <f>IFERROR(RAW데이터[[#This Row],[기대수익]]/RAW데이터[[#This Row],[수익]],"")</f>
        <v>1.7777777777777777</v>
      </c>
      <c r="N68" s="23">
        <f>IFERROR(RAW데이터[[#This Row],[생계수익]]/RAW데이터[[#This Row],[수익]],"")</f>
        <v>1.1111111111111112</v>
      </c>
      <c r="O68" s="45">
        <v>45</v>
      </c>
      <c r="P68" s="44" t="s">
        <v>82</v>
      </c>
      <c r="Q68" s="44" t="s">
        <v>97</v>
      </c>
      <c r="R68" s="44" t="s">
        <v>121</v>
      </c>
      <c r="S68" s="2" t="s">
        <v>97</v>
      </c>
    </row>
    <row r="69" spans="1:19" x14ac:dyDescent="0.3">
      <c r="A69" s="59">
        <v>33</v>
      </c>
      <c r="B69">
        <f t="shared" si="2"/>
        <v>30</v>
      </c>
      <c r="C69" s="2" t="s">
        <v>9</v>
      </c>
      <c r="D69" s="42">
        <v>6</v>
      </c>
      <c r="E69" s="43">
        <f>INT(RAW데이터[[#This Row],[경력]]/3)*3+3</f>
        <v>9</v>
      </c>
      <c r="F69" s="3">
        <v>3800</v>
      </c>
      <c r="G69" s="3">
        <v>5000</v>
      </c>
      <c r="H69" s="3">
        <v>3000</v>
      </c>
      <c r="I69" s="4">
        <v>2.5</v>
      </c>
      <c r="J69" s="5" t="s">
        <v>10</v>
      </c>
      <c r="K69" s="2">
        <v>1</v>
      </c>
      <c r="L69" s="5">
        <v>0</v>
      </c>
      <c r="M69" s="23">
        <f>IFERROR(RAW데이터[[#This Row],[기대수익]]/RAW데이터[[#This Row],[수익]],"")</f>
        <v>1.3157894736842106</v>
      </c>
      <c r="N69" s="23">
        <f>IFERROR(RAW데이터[[#This Row],[생계수익]]/RAW데이터[[#This Row],[수익]],"")</f>
        <v>0.78947368421052633</v>
      </c>
      <c r="O69" s="45">
        <v>50</v>
      </c>
      <c r="P69" s="44" t="s">
        <v>84</v>
      </c>
      <c r="Q69" s="44" t="s">
        <v>98</v>
      </c>
      <c r="R69" s="44" t="s">
        <v>122</v>
      </c>
      <c r="S69" s="2" t="s">
        <v>98</v>
      </c>
    </row>
    <row r="70" spans="1:19" x14ac:dyDescent="0.3">
      <c r="A70" s="59">
        <v>28</v>
      </c>
      <c r="B70">
        <f t="shared" si="2"/>
        <v>25</v>
      </c>
      <c r="C70" s="2" t="s">
        <v>9</v>
      </c>
      <c r="D70" s="42">
        <v>2</v>
      </c>
      <c r="E70" s="43">
        <f>INT(RAW데이터[[#This Row],[경력]]/3)*3+3</f>
        <v>3</v>
      </c>
      <c r="F70" s="3">
        <v>2900</v>
      </c>
      <c r="G70" s="3">
        <v>4000</v>
      </c>
      <c r="H70" s="3">
        <v>4000</v>
      </c>
      <c r="I70" s="4">
        <v>0</v>
      </c>
      <c r="J70" s="5" t="s">
        <v>11</v>
      </c>
      <c r="K70" s="30"/>
      <c r="L70" s="5"/>
      <c r="M70" s="23">
        <f>IFERROR(RAW데이터[[#This Row],[기대수익]]/RAW데이터[[#This Row],[수익]],"")</f>
        <v>1.3793103448275863</v>
      </c>
      <c r="N70" s="23">
        <f>IFERROR(RAW데이터[[#This Row],[생계수익]]/RAW데이터[[#This Row],[수익]],"")</f>
        <v>1.3793103448275863</v>
      </c>
      <c r="O70" s="45">
        <v>40</v>
      </c>
      <c r="P70" s="44" t="s">
        <v>85</v>
      </c>
      <c r="Q70" s="44" t="s">
        <v>106</v>
      </c>
      <c r="R70" s="44" t="s">
        <v>121</v>
      </c>
      <c r="S70" s="2" t="s">
        <v>106</v>
      </c>
    </row>
    <row r="71" spans="1:19" ht="28.5" x14ac:dyDescent="0.3">
      <c r="A71" s="59">
        <v>42</v>
      </c>
      <c r="B71">
        <f t="shared" si="2"/>
        <v>40</v>
      </c>
      <c r="C71" s="2" t="s">
        <v>9</v>
      </c>
      <c r="D71" s="42">
        <v>16</v>
      </c>
      <c r="E71" s="43">
        <f>INT(RAW데이터[[#This Row],[경력]]/3)*3+3</f>
        <v>18</v>
      </c>
      <c r="F71" s="3">
        <v>8000</v>
      </c>
      <c r="G71" s="3">
        <v>12000</v>
      </c>
      <c r="H71" s="3">
        <v>4000</v>
      </c>
      <c r="I71" s="4">
        <v>3.75</v>
      </c>
      <c r="J71" s="5" t="s">
        <v>10</v>
      </c>
      <c r="K71" s="2">
        <v>0</v>
      </c>
      <c r="L71" s="5">
        <v>1</v>
      </c>
      <c r="M71" s="23">
        <f>IFERROR(RAW데이터[[#This Row],[기대수익]]/RAW데이터[[#This Row],[수익]],"")</f>
        <v>1.5</v>
      </c>
      <c r="N71" s="23">
        <f>IFERROR(RAW데이터[[#This Row],[생계수익]]/RAW데이터[[#This Row],[수익]],"")</f>
        <v>0.5</v>
      </c>
      <c r="O71" s="45">
        <v>46</v>
      </c>
      <c r="P71" s="44" t="s">
        <v>82</v>
      </c>
      <c r="Q71" s="44" t="s">
        <v>100</v>
      </c>
      <c r="R71" s="44" t="s">
        <v>118</v>
      </c>
      <c r="S71" s="2" t="s">
        <v>100</v>
      </c>
    </row>
    <row r="72" spans="1:19" x14ac:dyDescent="0.3">
      <c r="A72" s="59">
        <v>35</v>
      </c>
      <c r="B72">
        <f t="shared" si="2"/>
        <v>35</v>
      </c>
      <c r="C72" s="2" t="s">
        <v>13</v>
      </c>
      <c r="D72" s="42">
        <v>1</v>
      </c>
      <c r="E72" s="43">
        <f>INT(RAW데이터[[#This Row],[경력]]/3)*3+3</f>
        <v>3</v>
      </c>
      <c r="F72" s="3">
        <v>100</v>
      </c>
      <c r="G72" s="3">
        <v>3000</v>
      </c>
      <c r="H72" s="3">
        <v>1500</v>
      </c>
      <c r="I72" s="4">
        <v>2.5</v>
      </c>
      <c r="J72" s="5" t="s">
        <v>10</v>
      </c>
      <c r="K72" s="2">
        <v>1</v>
      </c>
      <c r="L72" s="5">
        <v>0</v>
      </c>
      <c r="M72" s="23">
        <f>IFERROR(RAW데이터[[#This Row],[기대수익]]/RAW데이터[[#This Row],[수익]],"")</f>
        <v>30</v>
      </c>
      <c r="N72" s="23">
        <f>IFERROR(RAW데이터[[#This Row],[생계수익]]/RAW데이터[[#This Row],[수익]],"")</f>
        <v>15</v>
      </c>
      <c r="O72" s="45">
        <v>45</v>
      </c>
      <c r="P72" s="44" t="s">
        <v>82</v>
      </c>
      <c r="Q72" s="44" t="s">
        <v>99</v>
      </c>
      <c r="R72" s="44" t="s">
        <v>123</v>
      </c>
      <c r="S72" s="2" t="s">
        <v>99</v>
      </c>
    </row>
    <row r="73" spans="1:19" ht="28.5" x14ac:dyDescent="0.3">
      <c r="A73" s="59">
        <v>25</v>
      </c>
      <c r="B73">
        <f t="shared" si="2"/>
        <v>25</v>
      </c>
      <c r="C73" s="2" t="s">
        <v>9</v>
      </c>
      <c r="D73" s="42">
        <v>4</v>
      </c>
      <c r="E73" s="43">
        <f>INT(RAW데이터[[#This Row],[경력]]/3)*3+3</f>
        <v>6</v>
      </c>
      <c r="F73" s="3">
        <v>2700</v>
      </c>
      <c r="G73" s="3">
        <v>6800</v>
      </c>
      <c r="H73" s="3">
        <v>1800</v>
      </c>
      <c r="I73" s="4">
        <v>3.75</v>
      </c>
      <c r="J73" s="5" t="s">
        <v>11</v>
      </c>
      <c r="K73" s="2"/>
      <c r="L73" s="5"/>
      <c r="M73" s="23">
        <f>IFERROR(RAW데이터[[#This Row],[기대수익]]/RAW데이터[[#This Row],[수익]],"")</f>
        <v>2.5185185185185186</v>
      </c>
      <c r="N73" s="23">
        <f>IFERROR(RAW데이터[[#This Row],[생계수익]]/RAW데이터[[#This Row],[수익]],"")</f>
        <v>0.66666666666666663</v>
      </c>
      <c r="O73" s="45">
        <v>44</v>
      </c>
      <c r="P73" s="44" t="s">
        <v>82</v>
      </c>
      <c r="Q73" s="44" t="s">
        <v>100</v>
      </c>
      <c r="R73" s="44" t="s">
        <v>120</v>
      </c>
      <c r="S73" s="2" t="s">
        <v>100</v>
      </c>
    </row>
    <row r="74" spans="1:19" x14ac:dyDescent="0.3">
      <c r="A74" s="59">
        <v>28</v>
      </c>
      <c r="B74">
        <f t="shared" si="2"/>
        <v>25</v>
      </c>
      <c r="C74" s="2" t="s">
        <v>13</v>
      </c>
      <c r="D74" s="42">
        <v>3</v>
      </c>
      <c r="E74" s="43">
        <f>INT(RAW데이터[[#This Row],[경력]]/3)*3+3</f>
        <v>6</v>
      </c>
      <c r="F74" s="3">
        <v>2400</v>
      </c>
      <c r="G74" s="3">
        <v>3500</v>
      </c>
      <c r="H74" s="3">
        <v>2000</v>
      </c>
      <c r="I74" s="4">
        <v>1.25</v>
      </c>
      <c r="J74" s="5" t="s">
        <v>11</v>
      </c>
      <c r="K74" s="2"/>
      <c r="L74" s="5"/>
      <c r="M74" s="23">
        <f>IFERROR(RAW데이터[[#This Row],[기대수익]]/RAW데이터[[#This Row],[수익]],"")</f>
        <v>1.4583333333333333</v>
      </c>
      <c r="N74" s="23">
        <f>IFERROR(RAW데이터[[#This Row],[생계수익]]/RAW데이터[[#This Row],[수익]],"")</f>
        <v>0.83333333333333337</v>
      </c>
      <c r="O74" s="45">
        <v>35</v>
      </c>
      <c r="P74" s="44" t="s">
        <v>83</v>
      </c>
      <c r="Q74" s="44" t="s">
        <v>99</v>
      </c>
      <c r="R74" s="44" t="s">
        <v>120</v>
      </c>
      <c r="S74" s="2" t="s">
        <v>99</v>
      </c>
    </row>
    <row r="75" spans="1:19" x14ac:dyDescent="0.3">
      <c r="A75" s="59">
        <v>27</v>
      </c>
      <c r="B75">
        <f t="shared" si="2"/>
        <v>25</v>
      </c>
      <c r="C75" s="2" t="s">
        <v>9</v>
      </c>
      <c r="D75" s="42">
        <v>6</v>
      </c>
      <c r="E75" s="43">
        <f>INT(RAW데이터[[#This Row],[경력]]/3)*3+3</f>
        <v>9</v>
      </c>
      <c r="F75" s="3">
        <v>2800</v>
      </c>
      <c r="G75" s="3">
        <v>4000</v>
      </c>
      <c r="H75" s="3">
        <v>2400</v>
      </c>
      <c r="I75" s="4">
        <v>5</v>
      </c>
      <c r="J75" s="5" t="s">
        <v>11</v>
      </c>
      <c r="K75" s="2"/>
      <c r="L75" s="5"/>
      <c r="M75" s="23">
        <f>IFERROR(RAW데이터[[#This Row],[기대수익]]/RAW데이터[[#This Row],[수익]],"")</f>
        <v>1.4285714285714286</v>
      </c>
      <c r="N75" s="23">
        <f>IFERROR(RAW데이터[[#This Row],[생계수익]]/RAW데이터[[#This Row],[수익]],"")</f>
        <v>0.8571428571428571</v>
      </c>
      <c r="O75" s="45">
        <v>38</v>
      </c>
      <c r="P75" s="44" t="s">
        <v>87</v>
      </c>
      <c r="Q75" s="44" t="s">
        <v>99</v>
      </c>
      <c r="R75" s="44" t="s">
        <v>121</v>
      </c>
      <c r="S75" s="2" t="s">
        <v>99</v>
      </c>
    </row>
    <row r="76" spans="1:19" ht="28.5" x14ac:dyDescent="0.3">
      <c r="A76" s="59">
        <v>25</v>
      </c>
      <c r="B76">
        <f t="shared" si="2"/>
        <v>25</v>
      </c>
      <c r="C76" s="2" t="s">
        <v>9</v>
      </c>
      <c r="D76" s="42">
        <v>1</v>
      </c>
      <c r="E76" s="43">
        <f>INT(RAW데이터[[#This Row],[경력]]/3)*3+3</f>
        <v>3</v>
      </c>
      <c r="F76" s="3">
        <v>0</v>
      </c>
      <c r="G76" s="3">
        <v>3500</v>
      </c>
      <c r="H76" s="3">
        <v>2800</v>
      </c>
      <c r="I76" s="4">
        <v>2.5</v>
      </c>
      <c r="J76" s="5" t="s">
        <v>11</v>
      </c>
      <c r="K76" s="30"/>
      <c r="L76" s="5"/>
      <c r="M76" s="23" t="str">
        <f>IFERROR(RAW데이터[[#This Row],[기대수익]]/RAW데이터[[#This Row],[수익]],"")</f>
        <v/>
      </c>
      <c r="N76" s="23" t="str">
        <f>IFERROR(RAW데이터[[#This Row],[생계수익]]/RAW데이터[[#This Row],[수익]],"")</f>
        <v/>
      </c>
      <c r="O76" s="45">
        <v>45</v>
      </c>
      <c r="P76" s="44" t="s">
        <v>82</v>
      </c>
      <c r="Q76" s="44" t="s">
        <v>100</v>
      </c>
      <c r="R76" s="44" t="s">
        <v>121</v>
      </c>
      <c r="S76" s="2" t="s">
        <v>100</v>
      </c>
    </row>
    <row r="77" spans="1:19" x14ac:dyDescent="0.3">
      <c r="A77" s="59">
        <v>38</v>
      </c>
      <c r="B77">
        <f t="shared" si="2"/>
        <v>35</v>
      </c>
      <c r="C77" s="2" t="s">
        <v>9</v>
      </c>
      <c r="D77" s="42">
        <v>13</v>
      </c>
      <c r="E77" s="43">
        <f>INT(RAW데이터[[#This Row],[경력]]/3)*3+3</f>
        <v>15</v>
      </c>
      <c r="F77" s="3">
        <v>7000</v>
      </c>
      <c r="G77" s="3">
        <v>8600</v>
      </c>
      <c r="H77" s="3">
        <v>600</v>
      </c>
      <c r="I77" s="4">
        <v>2.5</v>
      </c>
      <c r="J77" s="5" t="s">
        <v>11</v>
      </c>
      <c r="K77" s="2"/>
      <c r="L77" s="5"/>
      <c r="M77" s="23">
        <f>IFERROR(RAW데이터[[#This Row],[기대수익]]/RAW데이터[[#This Row],[수익]],"")</f>
        <v>1.2285714285714286</v>
      </c>
      <c r="N77" s="23">
        <f>IFERROR(RAW데이터[[#This Row],[생계수익]]/RAW데이터[[#This Row],[수익]],"")</f>
        <v>8.5714285714285715E-2</v>
      </c>
      <c r="O77" s="45">
        <v>55</v>
      </c>
      <c r="P77" s="44" t="s">
        <v>85</v>
      </c>
      <c r="Q77" s="44" t="s">
        <v>101</v>
      </c>
      <c r="R77" s="44" t="s">
        <v>118</v>
      </c>
      <c r="S77" s="2" t="s">
        <v>101</v>
      </c>
    </row>
    <row r="78" spans="1:19" x14ac:dyDescent="0.3">
      <c r="A78" s="59">
        <v>33</v>
      </c>
      <c r="B78">
        <f t="shared" si="2"/>
        <v>30</v>
      </c>
      <c r="C78" s="2" t="s">
        <v>9</v>
      </c>
      <c r="D78" s="42">
        <v>13</v>
      </c>
      <c r="E78" s="43">
        <f>INT(RAW데이터[[#This Row],[경력]]/3)*3+3</f>
        <v>15</v>
      </c>
      <c r="F78" s="3">
        <v>6000</v>
      </c>
      <c r="G78" s="3">
        <v>8000</v>
      </c>
      <c r="H78" s="3">
        <v>3000</v>
      </c>
      <c r="I78" s="4">
        <v>2.5</v>
      </c>
      <c r="J78" s="5" t="s">
        <v>11</v>
      </c>
      <c r="K78" s="30"/>
      <c r="L78" s="5"/>
      <c r="M78" s="23">
        <f>IFERROR(RAW데이터[[#This Row],[기대수익]]/RAW데이터[[#This Row],[수익]],"")</f>
        <v>1.3333333333333333</v>
      </c>
      <c r="N78" s="23">
        <f>IFERROR(RAW데이터[[#This Row],[생계수익]]/RAW데이터[[#This Row],[수익]],"")</f>
        <v>0.5</v>
      </c>
      <c r="O78" s="45">
        <v>40</v>
      </c>
      <c r="P78" s="44" t="s">
        <v>82</v>
      </c>
      <c r="Q78" s="44" t="s">
        <v>97</v>
      </c>
      <c r="R78" s="44" t="s">
        <v>123</v>
      </c>
      <c r="S78" s="2" t="s">
        <v>97</v>
      </c>
    </row>
    <row r="79" spans="1:19" x14ac:dyDescent="0.3">
      <c r="A79" s="59">
        <v>38</v>
      </c>
      <c r="B79">
        <f t="shared" si="2"/>
        <v>35</v>
      </c>
      <c r="C79" s="2" t="s">
        <v>9</v>
      </c>
      <c r="D79" s="42">
        <v>13</v>
      </c>
      <c r="E79" s="43">
        <f>INT(RAW데이터[[#This Row],[경력]]/3)*3+3</f>
        <v>15</v>
      </c>
      <c r="F79" s="3">
        <v>5000</v>
      </c>
      <c r="G79" s="3">
        <v>7000</v>
      </c>
      <c r="H79" s="3">
        <v>4000</v>
      </c>
      <c r="I79" s="4">
        <v>2.5</v>
      </c>
      <c r="J79" s="5" t="s">
        <v>10</v>
      </c>
      <c r="K79" s="2">
        <v>0</v>
      </c>
      <c r="L79" s="5">
        <v>0</v>
      </c>
      <c r="M79" s="23">
        <f>IFERROR(RAW데이터[[#This Row],[기대수익]]/RAW데이터[[#This Row],[수익]],"")</f>
        <v>1.4</v>
      </c>
      <c r="N79" s="23">
        <f>IFERROR(RAW데이터[[#This Row],[생계수익]]/RAW데이터[[#This Row],[수익]],"")</f>
        <v>0.8</v>
      </c>
      <c r="O79" s="45">
        <v>44</v>
      </c>
      <c r="P79" s="44" t="s">
        <v>85</v>
      </c>
      <c r="Q79" s="44" t="s">
        <v>98</v>
      </c>
      <c r="R79" s="44" t="s">
        <v>120</v>
      </c>
      <c r="S79" s="2" t="s">
        <v>98</v>
      </c>
    </row>
    <row r="80" spans="1:19" x14ac:dyDescent="0.3">
      <c r="A80" s="59">
        <v>34</v>
      </c>
      <c r="B80">
        <f t="shared" si="2"/>
        <v>30</v>
      </c>
      <c r="C80" s="2" t="s">
        <v>9</v>
      </c>
      <c r="D80" s="42">
        <v>8</v>
      </c>
      <c r="E80" s="43">
        <f>INT(RAW데이터[[#This Row],[경력]]/3)*3+3</f>
        <v>9</v>
      </c>
      <c r="F80" s="3">
        <v>6000</v>
      </c>
      <c r="G80" s="3">
        <v>8000</v>
      </c>
      <c r="H80" s="3">
        <v>3400</v>
      </c>
      <c r="I80" s="4">
        <v>2.5</v>
      </c>
      <c r="J80" s="5" t="s">
        <v>11</v>
      </c>
      <c r="K80" s="30"/>
      <c r="L80" s="5"/>
      <c r="M80" s="23">
        <f>IFERROR(RAW데이터[[#This Row],[기대수익]]/RAW데이터[[#This Row],[수익]],"")</f>
        <v>1.3333333333333333</v>
      </c>
      <c r="N80" s="23">
        <f>IFERROR(RAW데이터[[#This Row],[생계수익]]/RAW데이터[[#This Row],[수익]],"")</f>
        <v>0.56666666666666665</v>
      </c>
      <c r="O80" s="45">
        <v>45</v>
      </c>
      <c r="P80" s="44" t="s">
        <v>83</v>
      </c>
      <c r="Q80" s="44" t="s">
        <v>102</v>
      </c>
      <c r="R80" s="44" t="s">
        <v>123</v>
      </c>
      <c r="S80" s="2" t="s">
        <v>102</v>
      </c>
    </row>
    <row r="81" spans="1:19" x14ac:dyDescent="0.3">
      <c r="A81" s="59">
        <v>31</v>
      </c>
      <c r="B81">
        <f t="shared" si="2"/>
        <v>30</v>
      </c>
      <c r="C81" s="2" t="s">
        <v>9</v>
      </c>
      <c r="D81" s="42">
        <v>4</v>
      </c>
      <c r="E81" s="43">
        <f>INT(RAW데이터[[#This Row],[경력]]/3)*3+3</f>
        <v>6</v>
      </c>
      <c r="F81" s="3">
        <v>3200</v>
      </c>
      <c r="G81" s="3">
        <v>5000</v>
      </c>
      <c r="H81" s="3">
        <v>3000</v>
      </c>
      <c r="I81" s="4">
        <v>2.5</v>
      </c>
      <c r="J81" s="5" t="s">
        <v>11</v>
      </c>
      <c r="K81" s="30"/>
      <c r="L81" s="5"/>
      <c r="M81" s="23">
        <f>IFERROR(RAW데이터[[#This Row],[기대수익]]/RAW데이터[[#This Row],[수익]],"")</f>
        <v>1.5625</v>
      </c>
      <c r="N81" s="23">
        <f>IFERROR(RAW데이터[[#This Row],[생계수익]]/RAW데이터[[#This Row],[수익]],"")</f>
        <v>0.9375</v>
      </c>
      <c r="O81" s="45">
        <v>36</v>
      </c>
      <c r="P81" s="44" t="s">
        <v>85</v>
      </c>
      <c r="Q81" s="44" t="s">
        <v>99</v>
      </c>
      <c r="R81" s="44" t="s">
        <v>119</v>
      </c>
      <c r="S81" s="2" t="s">
        <v>99</v>
      </c>
    </row>
    <row r="82" spans="1:19" x14ac:dyDescent="0.3">
      <c r="A82" s="59">
        <v>34</v>
      </c>
      <c r="B82">
        <f t="shared" si="2"/>
        <v>30</v>
      </c>
      <c r="C82" s="2" t="s">
        <v>9</v>
      </c>
      <c r="D82" s="42">
        <v>10</v>
      </c>
      <c r="E82" s="43">
        <f>INT(RAW데이터[[#This Row],[경력]]/3)*3+3</f>
        <v>12</v>
      </c>
      <c r="F82" s="3">
        <v>5000</v>
      </c>
      <c r="G82" s="3">
        <v>6000</v>
      </c>
      <c r="H82" s="3">
        <v>2500</v>
      </c>
      <c r="I82" s="4">
        <v>3.75</v>
      </c>
      <c r="J82" s="5" t="s">
        <v>11</v>
      </c>
      <c r="K82" s="30"/>
      <c r="L82" s="5"/>
      <c r="M82" s="23">
        <f>IFERROR(RAW데이터[[#This Row],[기대수익]]/RAW데이터[[#This Row],[수익]],"")</f>
        <v>1.2</v>
      </c>
      <c r="N82" s="23">
        <f>IFERROR(RAW데이터[[#This Row],[생계수익]]/RAW데이터[[#This Row],[수익]],"")</f>
        <v>0.5</v>
      </c>
      <c r="O82" s="45">
        <v>40</v>
      </c>
      <c r="P82" s="44" t="s">
        <v>87</v>
      </c>
      <c r="Q82" s="44" t="s">
        <v>101</v>
      </c>
      <c r="R82" s="44" t="s">
        <v>122</v>
      </c>
      <c r="S82" s="2" t="s">
        <v>101</v>
      </c>
    </row>
    <row r="83" spans="1:19" x14ac:dyDescent="0.3">
      <c r="A83" s="59">
        <v>31</v>
      </c>
      <c r="B83">
        <f t="shared" si="2"/>
        <v>30</v>
      </c>
      <c r="C83" s="2" t="s">
        <v>9</v>
      </c>
      <c r="D83" s="42">
        <v>3</v>
      </c>
      <c r="E83" s="43">
        <f>INT(RAW데이터[[#This Row],[경력]]/3)*3+3</f>
        <v>6</v>
      </c>
      <c r="F83" s="3">
        <v>3000</v>
      </c>
      <c r="G83" s="3">
        <v>5800</v>
      </c>
      <c r="H83" s="3">
        <v>4200</v>
      </c>
      <c r="I83" s="4">
        <v>0</v>
      </c>
      <c r="J83" s="5" t="s">
        <v>11</v>
      </c>
      <c r="K83" s="2"/>
      <c r="L83" s="5"/>
      <c r="M83" s="23">
        <f>IFERROR(RAW데이터[[#This Row],[기대수익]]/RAW데이터[[#This Row],[수익]],"")</f>
        <v>1.9333333333333333</v>
      </c>
      <c r="N83" s="23">
        <f>IFERROR(RAW데이터[[#This Row],[생계수익]]/RAW데이터[[#This Row],[수익]],"")</f>
        <v>1.4</v>
      </c>
      <c r="O83" s="45">
        <v>35</v>
      </c>
      <c r="P83" s="44" t="s">
        <v>87</v>
      </c>
      <c r="Q83" s="44" t="s">
        <v>97</v>
      </c>
      <c r="R83" s="44" t="s">
        <v>119</v>
      </c>
      <c r="S83" s="2" t="s">
        <v>97</v>
      </c>
    </row>
    <row r="84" spans="1:19" ht="28.5" x14ac:dyDescent="0.3">
      <c r="A84" s="59">
        <v>39</v>
      </c>
      <c r="B84">
        <f t="shared" si="2"/>
        <v>35</v>
      </c>
      <c r="C84" s="2" t="s">
        <v>9</v>
      </c>
      <c r="D84" s="42">
        <v>18</v>
      </c>
      <c r="E84" s="43">
        <f>INT(RAW데이터[[#This Row],[경력]]/3)*3+3</f>
        <v>21</v>
      </c>
      <c r="F84" s="3">
        <v>6000</v>
      </c>
      <c r="G84" s="3">
        <v>7500</v>
      </c>
      <c r="H84" s="3">
        <v>5000</v>
      </c>
      <c r="I84" s="4">
        <v>1.25</v>
      </c>
      <c r="J84" s="5" t="s">
        <v>10</v>
      </c>
      <c r="K84" s="2">
        <v>0</v>
      </c>
      <c r="L84" s="5">
        <v>2</v>
      </c>
      <c r="M84" s="23">
        <f>IFERROR(RAW데이터[[#This Row],[기대수익]]/RAW데이터[[#This Row],[수익]],"")</f>
        <v>1.25</v>
      </c>
      <c r="N84" s="23">
        <f>IFERROR(RAW데이터[[#This Row],[생계수익]]/RAW데이터[[#This Row],[수익]],"")</f>
        <v>0.83333333333333337</v>
      </c>
      <c r="O84" s="45">
        <v>45</v>
      </c>
      <c r="P84" s="44" t="s">
        <v>85</v>
      </c>
      <c r="Q84" s="44" t="s">
        <v>100</v>
      </c>
      <c r="R84" s="44" t="s">
        <v>119</v>
      </c>
      <c r="S84" s="2" t="s">
        <v>100</v>
      </c>
    </row>
    <row r="85" spans="1:19" x14ac:dyDescent="0.3">
      <c r="A85" s="59">
        <v>39</v>
      </c>
      <c r="B85">
        <f t="shared" si="2"/>
        <v>35</v>
      </c>
      <c r="C85" s="2" t="s">
        <v>9</v>
      </c>
      <c r="D85" s="42">
        <v>11</v>
      </c>
      <c r="E85" s="43">
        <f>INT(RAW데이터[[#This Row],[경력]]/3)*3+3</f>
        <v>12</v>
      </c>
      <c r="F85" s="3">
        <v>4800</v>
      </c>
      <c r="G85" s="3">
        <v>6500</v>
      </c>
      <c r="H85" s="3">
        <v>3500</v>
      </c>
      <c r="I85" s="4">
        <v>1.25</v>
      </c>
      <c r="J85" s="5" t="s">
        <v>11</v>
      </c>
      <c r="K85" s="30"/>
      <c r="L85" s="5"/>
      <c r="M85" s="23">
        <f>IFERROR(RAW데이터[[#This Row],[기대수익]]/RAW데이터[[#This Row],[수익]],"")</f>
        <v>1.3541666666666667</v>
      </c>
      <c r="N85" s="23">
        <f>IFERROR(RAW데이터[[#This Row],[생계수익]]/RAW데이터[[#This Row],[수익]],"")</f>
        <v>0.72916666666666663</v>
      </c>
      <c r="O85" s="45">
        <v>45</v>
      </c>
      <c r="P85" s="44" t="s">
        <v>83</v>
      </c>
      <c r="Q85" s="44" t="s">
        <v>101</v>
      </c>
      <c r="R85" s="44" t="s">
        <v>120</v>
      </c>
      <c r="S85" s="2" t="s">
        <v>101</v>
      </c>
    </row>
    <row r="86" spans="1:19" x14ac:dyDescent="0.3">
      <c r="A86" s="59">
        <v>29</v>
      </c>
      <c r="B86">
        <f t="shared" si="2"/>
        <v>25</v>
      </c>
      <c r="C86" s="2" t="s">
        <v>9</v>
      </c>
      <c r="D86" s="42">
        <v>5</v>
      </c>
      <c r="E86" s="43">
        <f>INT(RAW데이터[[#This Row],[경력]]/3)*3+3</f>
        <v>6</v>
      </c>
      <c r="F86" s="3">
        <v>4800</v>
      </c>
      <c r="G86" s="3">
        <v>10000</v>
      </c>
      <c r="H86" s="3">
        <v>3000</v>
      </c>
      <c r="I86" s="4">
        <v>2.5</v>
      </c>
      <c r="J86" s="5" t="s">
        <v>10</v>
      </c>
      <c r="K86" s="2">
        <v>1</v>
      </c>
      <c r="L86" s="5">
        <v>1</v>
      </c>
      <c r="M86" s="23">
        <f>IFERROR(RAW데이터[[#This Row],[기대수익]]/RAW데이터[[#This Row],[수익]],"")</f>
        <v>2.0833333333333335</v>
      </c>
      <c r="N86" s="23">
        <f>IFERROR(RAW데이터[[#This Row],[생계수익]]/RAW데이터[[#This Row],[수익]],"")</f>
        <v>0.625</v>
      </c>
      <c r="O86" s="45">
        <v>40</v>
      </c>
      <c r="P86" s="44" t="s">
        <v>82</v>
      </c>
      <c r="Q86" s="44" t="s">
        <v>97</v>
      </c>
      <c r="R86" s="44" t="s">
        <v>119</v>
      </c>
      <c r="S86" s="2" t="s">
        <v>97</v>
      </c>
    </row>
    <row r="87" spans="1:19" x14ac:dyDescent="0.3">
      <c r="A87" s="59">
        <v>37</v>
      </c>
      <c r="B87">
        <f t="shared" si="2"/>
        <v>35</v>
      </c>
      <c r="C87" s="2" t="s">
        <v>9</v>
      </c>
      <c r="D87" s="42">
        <v>11</v>
      </c>
      <c r="E87" s="43">
        <f>INT(RAW데이터[[#This Row],[경력]]/3)*3+3</f>
        <v>12</v>
      </c>
      <c r="F87" s="3">
        <v>4500</v>
      </c>
      <c r="G87" s="3">
        <v>6000</v>
      </c>
      <c r="H87" s="3">
        <v>3000</v>
      </c>
      <c r="I87" s="4">
        <v>5</v>
      </c>
      <c r="J87" s="5" t="s">
        <v>11</v>
      </c>
      <c r="K87" s="30"/>
      <c r="L87" s="5"/>
      <c r="M87" s="23">
        <f>IFERROR(RAW데이터[[#This Row],[기대수익]]/RAW데이터[[#This Row],[수익]],"")</f>
        <v>1.3333333333333333</v>
      </c>
      <c r="N87" s="23">
        <f>IFERROR(RAW데이터[[#This Row],[생계수익]]/RAW데이터[[#This Row],[수익]],"")</f>
        <v>0.66666666666666663</v>
      </c>
      <c r="O87" s="45">
        <v>45</v>
      </c>
      <c r="P87" s="44" t="s">
        <v>87</v>
      </c>
      <c r="Q87" s="44" t="s">
        <v>101</v>
      </c>
      <c r="R87" s="44" t="s">
        <v>120</v>
      </c>
      <c r="S87" s="2" t="s">
        <v>101</v>
      </c>
    </row>
    <row r="88" spans="1:19" x14ac:dyDescent="0.3">
      <c r="A88" s="59">
        <v>26</v>
      </c>
      <c r="B88">
        <f t="shared" si="2"/>
        <v>25</v>
      </c>
      <c r="C88" s="2" t="s">
        <v>9</v>
      </c>
      <c r="D88" s="42">
        <v>3</v>
      </c>
      <c r="E88" s="43">
        <f>INT(RAW데이터[[#This Row],[경력]]/3)*3+3</f>
        <v>6</v>
      </c>
      <c r="F88" s="3">
        <v>2600</v>
      </c>
      <c r="G88" s="3">
        <v>6000</v>
      </c>
      <c r="H88" s="3">
        <v>3200</v>
      </c>
      <c r="I88" s="4">
        <v>1.25</v>
      </c>
      <c r="J88" s="5" t="s">
        <v>11</v>
      </c>
      <c r="K88" s="30"/>
      <c r="L88" s="5"/>
      <c r="M88" s="23">
        <f>IFERROR(RAW데이터[[#This Row],[기대수익]]/RAW데이터[[#This Row],[수익]],"")</f>
        <v>2.3076923076923075</v>
      </c>
      <c r="N88" s="23">
        <f>IFERROR(RAW데이터[[#This Row],[생계수익]]/RAW데이터[[#This Row],[수익]],"")</f>
        <v>1.2307692307692308</v>
      </c>
      <c r="O88" s="45">
        <v>50</v>
      </c>
      <c r="P88" s="44" t="s">
        <v>83</v>
      </c>
      <c r="Q88" s="44" t="s">
        <v>107</v>
      </c>
      <c r="R88" s="44" t="s">
        <v>119</v>
      </c>
      <c r="S88" s="2" t="s">
        <v>107</v>
      </c>
    </row>
    <row r="89" spans="1:19" x14ac:dyDescent="0.3">
      <c r="A89" s="59">
        <v>30</v>
      </c>
      <c r="B89">
        <f t="shared" si="2"/>
        <v>30</v>
      </c>
      <c r="C89" s="2" t="s">
        <v>9</v>
      </c>
      <c r="D89" s="42">
        <v>2</v>
      </c>
      <c r="E89" s="43">
        <f>INT(RAW데이터[[#This Row],[경력]]/3)*3+3</f>
        <v>3</v>
      </c>
      <c r="F89" s="3">
        <v>2300</v>
      </c>
      <c r="G89" s="3">
        <v>8000</v>
      </c>
      <c r="H89" s="3">
        <v>3400</v>
      </c>
      <c r="I89" s="4">
        <v>1.25</v>
      </c>
      <c r="J89" s="5" t="s">
        <v>11</v>
      </c>
      <c r="K89" s="2"/>
      <c r="L89" s="5"/>
      <c r="M89" s="23">
        <f>IFERROR(RAW데이터[[#This Row],[기대수익]]/RAW데이터[[#This Row],[수익]],"")</f>
        <v>3.4782608695652173</v>
      </c>
      <c r="N89" s="23">
        <f>IFERROR(RAW데이터[[#This Row],[생계수익]]/RAW데이터[[#This Row],[수익]],"")</f>
        <v>1.4782608695652173</v>
      </c>
      <c r="O89" s="45">
        <v>45</v>
      </c>
      <c r="P89" s="44" t="s">
        <v>91</v>
      </c>
      <c r="Q89" s="44" t="s">
        <v>99</v>
      </c>
      <c r="R89" s="44" t="s">
        <v>120</v>
      </c>
      <c r="S89" s="2" t="s">
        <v>99</v>
      </c>
    </row>
    <row r="90" spans="1:19" x14ac:dyDescent="0.3">
      <c r="A90" s="59">
        <v>36</v>
      </c>
      <c r="B90">
        <f t="shared" si="2"/>
        <v>35</v>
      </c>
      <c r="C90" s="2" t="s">
        <v>9</v>
      </c>
      <c r="D90" s="42">
        <v>10</v>
      </c>
      <c r="E90" s="43">
        <f>INT(RAW데이터[[#This Row],[경력]]/3)*3+3</f>
        <v>12</v>
      </c>
      <c r="F90" s="3">
        <v>11000</v>
      </c>
      <c r="G90" s="3">
        <v>15000</v>
      </c>
      <c r="H90" s="3">
        <v>10000</v>
      </c>
      <c r="I90" s="4">
        <v>3.75</v>
      </c>
      <c r="J90" s="5" t="s">
        <v>10</v>
      </c>
      <c r="K90" s="2">
        <v>0</v>
      </c>
      <c r="L90" s="5">
        <v>2</v>
      </c>
      <c r="M90" s="23">
        <f>IFERROR(RAW데이터[[#This Row],[기대수익]]/RAW데이터[[#This Row],[수익]],"")</f>
        <v>1.3636363636363635</v>
      </c>
      <c r="N90" s="23">
        <f>IFERROR(RAW데이터[[#This Row],[생계수익]]/RAW데이터[[#This Row],[수익]],"")</f>
        <v>0.90909090909090906</v>
      </c>
      <c r="O90" s="45">
        <v>50</v>
      </c>
      <c r="P90" s="44" t="s">
        <v>92</v>
      </c>
      <c r="Q90" s="44" t="s">
        <v>98</v>
      </c>
      <c r="R90" s="44" t="s">
        <v>122</v>
      </c>
      <c r="S90" s="2" t="s">
        <v>98</v>
      </c>
    </row>
    <row r="91" spans="1:19" x14ac:dyDescent="0.3">
      <c r="A91" s="59">
        <v>34</v>
      </c>
      <c r="B91">
        <f t="shared" si="2"/>
        <v>30</v>
      </c>
      <c r="C91" s="2" t="s">
        <v>9</v>
      </c>
      <c r="D91" s="42">
        <v>9</v>
      </c>
      <c r="E91" s="43">
        <f>INT(RAW데이터[[#This Row],[경력]]/3)*3+3</f>
        <v>12</v>
      </c>
      <c r="F91" s="3">
        <v>4000</v>
      </c>
      <c r="G91" s="3">
        <v>5000</v>
      </c>
      <c r="H91" s="3">
        <v>4000</v>
      </c>
      <c r="I91" s="4">
        <v>1.25</v>
      </c>
      <c r="J91" s="5" t="s">
        <v>11</v>
      </c>
      <c r="K91" s="30"/>
      <c r="L91" s="5"/>
      <c r="M91" s="23">
        <f>IFERROR(RAW데이터[[#This Row],[기대수익]]/RAW데이터[[#This Row],[수익]],"")</f>
        <v>1.25</v>
      </c>
      <c r="N91" s="23">
        <f>IFERROR(RAW데이터[[#This Row],[생계수익]]/RAW데이터[[#This Row],[수익]],"")</f>
        <v>1</v>
      </c>
      <c r="O91" s="45">
        <v>45</v>
      </c>
      <c r="P91" s="44" t="s">
        <v>83</v>
      </c>
      <c r="Q91" s="44" t="s">
        <v>99</v>
      </c>
      <c r="R91" s="44" t="s">
        <v>120</v>
      </c>
      <c r="S91" s="2" t="s">
        <v>99</v>
      </c>
    </row>
    <row r="92" spans="1:19" x14ac:dyDescent="0.3">
      <c r="A92" s="59">
        <v>30</v>
      </c>
      <c r="B92">
        <f t="shared" si="2"/>
        <v>30</v>
      </c>
      <c r="C92" s="2" t="s">
        <v>9</v>
      </c>
      <c r="D92" s="42">
        <v>4</v>
      </c>
      <c r="E92" s="43">
        <f>INT(RAW데이터[[#This Row],[경력]]/3)*3+3</f>
        <v>6</v>
      </c>
      <c r="F92" s="3">
        <v>3200</v>
      </c>
      <c r="G92" s="3">
        <v>8000</v>
      </c>
      <c r="H92" s="3">
        <v>5000</v>
      </c>
      <c r="I92" s="4">
        <v>1.25</v>
      </c>
      <c r="J92" s="5" t="s">
        <v>11</v>
      </c>
      <c r="K92" s="30"/>
      <c r="L92" s="5"/>
      <c r="M92" s="23">
        <f>IFERROR(RAW데이터[[#This Row],[기대수익]]/RAW데이터[[#This Row],[수익]],"")</f>
        <v>2.5</v>
      </c>
      <c r="N92" s="23">
        <f>IFERROR(RAW데이터[[#This Row],[생계수익]]/RAW데이터[[#This Row],[수익]],"")</f>
        <v>1.5625</v>
      </c>
      <c r="O92" s="45">
        <v>40</v>
      </c>
      <c r="P92" s="44" t="s">
        <v>82</v>
      </c>
      <c r="Q92" s="44" t="s">
        <v>98</v>
      </c>
      <c r="R92" s="44" t="s">
        <v>120</v>
      </c>
      <c r="S92" s="2" t="s">
        <v>98</v>
      </c>
    </row>
    <row r="93" spans="1:19" x14ac:dyDescent="0.3">
      <c r="A93" s="59">
        <v>28</v>
      </c>
      <c r="B93">
        <f t="shared" si="2"/>
        <v>25</v>
      </c>
      <c r="C93" s="2" t="s">
        <v>9</v>
      </c>
      <c r="D93" s="42">
        <v>2</v>
      </c>
      <c r="E93" s="43">
        <f>INT(RAW데이터[[#This Row],[경력]]/3)*3+3</f>
        <v>3</v>
      </c>
      <c r="F93" s="3">
        <v>2850</v>
      </c>
      <c r="G93" s="3">
        <v>3500</v>
      </c>
      <c r="H93" s="3">
        <v>2600</v>
      </c>
      <c r="I93" s="4">
        <v>5</v>
      </c>
      <c r="J93" s="5" t="s">
        <v>11</v>
      </c>
      <c r="K93" s="30"/>
      <c r="L93" s="5"/>
      <c r="M93" s="23">
        <f>IFERROR(RAW데이터[[#This Row],[기대수익]]/RAW데이터[[#This Row],[수익]],"")</f>
        <v>1.2280701754385965</v>
      </c>
      <c r="N93" s="23">
        <f>IFERROR(RAW데이터[[#This Row],[생계수익]]/RAW데이터[[#This Row],[수익]],"")</f>
        <v>0.91228070175438591</v>
      </c>
      <c r="O93" s="45">
        <v>40</v>
      </c>
      <c r="P93" s="44" t="s">
        <v>87</v>
      </c>
      <c r="Q93" s="44" t="s">
        <v>99</v>
      </c>
      <c r="R93" s="44" t="s">
        <v>122</v>
      </c>
      <c r="S93" s="2" t="s">
        <v>99</v>
      </c>
    </row>
    <row r="94" spans="1:19" x14ac:dyDescent="0.3">
      <c r="A94" s="59">
        <v>25</v>
      </c>
      <c r="B94">
        <f t="shared" si="2"/>
        <v>25</v>
      </c>
      <c r="C94" s="2" t="s">
        <v>9</v>
      </c>
      <c r="D94" s="42">
        <v>4</v>
      </c>
      <c r="E94" s="43">
        <f>INT(RAW데이터[[#This Row],[경력]]/3)*3+3</f>
        <v>6</v>
      </c>
      <c r="F94" s="3">
        <v>2000</v>
      </c>
      <c r="G94" s="3">
        <v>4500</v>
      </c>
      <c r="H94" s="3">
        <v>3000</v>
      </c>
      <c r="I94" s="4">
        <v>1.25</v>
      </c>
      <c r="J94" s="5" t="s">
        <v>11</v>
      </c>
      <c r="K94" s="30"/>
      <c r="L94" s="5"/>
      <c r="M94" s="23">
        <f>IFERROR(RAW데이터[[#This Row],[기대수익]]/RAW데이터[[#This Row],[수익]],"")</f>
        <v>2.25</v>
      </c>
      <c r="N94" s="23">
        <f>IFERROR(RAW데이터[[#This Row],[생계수익]]/RAW데이터[[#This Row],[수익]],"")</f>
        <v>1.5</v>
      </c>
      <c r="O94" s="45"/>
      <c r="P94" s="44" t="s">
        <v>82</v>
      </c>
      <c r="Q94" s="44" t="s">
        <v>102</v>
      </c>
      <c r="R94" s="44" t="s">
        <v>121</v>
      </c>
      <c r="S94" s="2" t="s">
        <v>102</v>
      </c>
    </row>
    <row r="95" spans="1:19" x14ac:dyDescent="0.3">
      <c r="A95" s="59">
        <v>36</v>
      </c>
      <c r="B95">
        <f t="shared" si="2"/>
        <v>35</v>
      </c>
      <c r="C95" s="2" t="s">
        <v>9</v>
      </c>
      <c r="D95" s="42">
        <v>4</v>
      </c>
      <c r="E95" s="43">
        <f>INT(RAW데이터[[#This Row],[경력]]/3)*3+3</f>
        <v>6</v>
      </c>
      <c r="F95" s="3">
        <v>3000</v>
      </c>
      <c r="G95" s="3">
        <v>5000</v>
      </c>
      <c r="H95" s="3">
        <v>4000</v>
      </c>
      <c r="I95" s="4">
        <v>5</v>
      </c>
      <c r="J95" s="5" t="s">
        <v>11</v>
      </c>
      <c r="K95" s="2"/>
      <c r="L95" s="5"/>
      <c r="M95" s="23">
        <f>IFERROR(RAW데이터[[#This Row],[기대수익]]/RAW데이터[[#This Row],[수익]],"")</f>
        <v>1.6666666666666667</v>
      </c>
      <c r="N95" s="23">
        <f>IFERROR(RAW데이터[[#This Row],[생계수익]]/RAW데이터[[#This Row],[수익]],"")</f>
        <v>1.3333333333333333</v>
      </c>
      <c r="O95" s="45">
        <v>50</v>
      </c>
      <c r="P95" s="44" t="s">
        <v>83</v>
      </c>
      <c r="Q95" s="44" t="s">
        <v>99</v>
      </c>
      <c r="R95" s="44" t="s">
        <v>120</v>
      </c>
      <c r="S95" s="2" t="s">
        <v>99</v>
      </c>
    </row>
    <row r="96" spans="1:19" x14ac:dyDescent="0.3">
      <c r="A96" s="59">
        <v>42</v>
      </c>
      <c r="B96">
        <f t="shared" si="2"/>
        <v>40</v>
      </c>
      <c r="C96" s="2" t="s">
        <v>9</v>
      </c>
      <c r="D96" s="42">
        <v>18</v>
      </c>
      <c r="E96" s="43">
        <f>INT(RAW데이터[[#This Row],[경력]]/3)*3+3</f>
        <v>21</v>
      </c>
      <c r="F96" s="3">
        <v>15000</v>
      </c>
      <c r="G96" s="3">
        <v>10000</v>
      </c>
      <c r="H96" s="3">
        <v>6000</v>
      </c>
      <c r="I96" s="4">
        <v>2.5</v>
      </c>
      <c r="J96" s="5" t="s">
        <v>10</v>
      </c>
      <c r="K96" s="2">
        <v>1</v>
      </c>
      <c r="L96" s="5">
        <v>0</v>
      </c>
      <c r="M96" s="23">
        <f>IFERROR(RAW데이터[[#This Row],[기대수익]]/RAW데이터[[#This Row],[수익]],"")</f>
        <v>0.66666666666666663</v>
      </c>
      <c r="N96" s="23">
        <f>IFERROR(RAW데이터[[#This Row],[생계수익]]/RAW데이터[[#This Row],[수익]],"")</f>
        <v>0.4</v>
      </c>
      <c r="O96" s="45">
        <v>40</v>
      </c>
      <c r="P96" s="44" t="s">
        <v>82</v>
      </c>
      <c r="Q96" s="44" t="s">
        <v>97</v>
      </c>
      <c r="R96" s="44" t="s">
        <v>118</v>
      </c>
      <c r="S96" s="2" t="s">
        <v>97</v>
      </c>
    </row>
    <row r="97" spans="1:19" x14ac:dyDescent="0.3">
      <c r="A97" s="59">
        <v>34</v>
      </c>
      <c r="B97">
        <f t="shared" si="2"/>
        <v>30</v>
      </c>
      <c r="C97" s="2" t="s">
        <v>9</v>
      </c>
      <c r="D97" s="42">
        <v>14</v>
      </c>
      <c r="E97" s="43">
        <f>INT(RAW데이터[[#This Row],[경력]]/3)*3+3</f>
        <v>15</v>
      </c>
      <c r="F97" s="3">
        <v>5600</v>
      </c>
      <c r="G97" s="3">
        <v>10000</v>
      </c>
      <c r="H97" s="3">
        <v>4000</v>
      </c>
      <c r="I97" s="4">
        <v>3.75</v>
      </c>
      <c r="J97" s="5" t="s">
        <v>10</v>
      </c>
      <c r="K97" s="2">
        <v>0</v>
      </c>
      <c r="L97" s="5">
        <v>2</v>
      </c>
      <c r="M97" s="23">
        <f>IFERROR(RAW데이터[[#This Row],[기대수익]]/RAW데이터[[#This Row],[수익]],"")</f>
        <v>1.7857142857142858</v>
      </c>
      <c r="N97" s="23">
        <f>IFERROR(RAW데이터[[#This Row],[생계수익]]/RAW데이터[[#This Row],[수익]],"")</f>
        <v>0.7142857142857143</v>
      </c>
      <c r="O97" s="45">
        <v>60</v>
      </c>
      <c r="P97" s="44" t="s">
        <v>87</v>
      </c>
      <c r="Q97" s="44" t="s">
        <v>97</v>
      </c>
      <c r="R97" s="44" t="s">
        <v>120</v>
      </c>
      <c r="S97" s="2" t="s">
        <v>97</v>
      </c>
    </row>
    <row r="98" spans="1:19" x14ac:dyDescent="0.3">
      <c r="A98" s="59">
        <v>37</v>
      </c>
      <c r="B98">
        <f t="shared" ref="B98:B129" si="3">INT(A98/5)*5</f>
        <v>35</v>
      </c>
      <c r="C98" s="2" t="s">
        <v>9</v>
      </c>
      <c r="D98" s="42">
        <v>12</v>
      </c>
      <c r="E98" s="43">
        <f>INT(RAW데이터[[#This Row],[경력]]/3)*3+3</f>
        <v>15</v>
      </c>
      <c r="F98" s="3">
        <v>4800</v>
      </c>
      <c r="G98" s="3">
        <v>20000</v>
      </c>
      <c r="H98" s="3">
        <v>7000</v>
      </c>
      <c r="I98" s="4">
        <v>2.5</v>
      </c>
      <c r="J98" s="5" t="s">
        <v>10</v>
      </c>
      <c r="K98" s="2">
        <v>0</v>
      </c>
      <c r="L98" s="5">
        <v>2</v>
      </c>
      <c r="M98" s="23">
        <f>IFERROR(RAW데이터[[#This Row],[기대수익]]/RAW데이터[[#This Row],[수익]],"")</f>
        <v>4.166666666666667</v>
      </c>
      <c r="N98" s="23">
        <f>IFERROR(RAW데이터[[#This Row],[생계수익]]/RAW데이터[[#This Row],[수익]],"")</f>
        <v>1.4583333333333333</v>
      </c>
      <c r="O98" s="45">
        <v>45</v>
      </c>
      <c r="P98" s="44" t="s">
        <v>83</v>
      </c>
      <c r="Q98" s="44" t="s">
        <v>99</v>
      </c>
      <c r="R98" s="44" t="s">
        <v>119</v>
      </c>
      <c r="S98" s="2" t="s">
        <v>99</v>
      </c>
    </row>
    <row r="99" spans="1:19" ht="28.5" x14ac:dyDescent="0.3">
      <c r="A99" s="59">
        <v>43</v>
      </c>
      <c r="B99">
        <f t="shared" si="3"/>
        <v>40</v>
      </c>
      <c r="C99" s="2" t="s">
        <v>9</v>
      </c>
      <c r="D99" s="42">
        <v>20</v>
      </c>
      <c r="E99" s="43">
        <f>INT(RAW데이터[[#This Row],[경력]]/3)*3+3</f>
        <v>21</v>
      </c>
      <c r="F99" s="3">
        <v>9000</v>
      </c>
      <c r="G99" s="3">
        <v>15000</v>
      </c>
      <c r="H99" s="3">
        <v>7000</v>
      </c>
      <c r="I99" s="4">
        <v>3.75</v>
      </c>
      <c r="J99" s="5" t="s">
        <v>10</v>
      </c>
      <c r="K99" s="2">
        <v>1</v>
      </c>
      <c r="L99" s="5">
        <v>0</v>
      </c>
      <c r="M99" s="23">
        <f>IFERROR(RAW데이터[[#This Row],[기대수익]]/RAW데이터[[#This Row],[수익]],"")</f>
        <v>1.6666666666666667</v>
      </c>
      <c r="N99" s="23">
        <f>IFERROR(RAW데이터[[#This Row],[생계수익]]/RAW데이터[[#This Row],[수익]],"")</f>
        <v>0.77777777777777779</v>
      </c>
      <c r="O99" s="45">
        <v>60</v>
      </c>
      <c r="P99" s="44" t="s">
        <v>82</v>
      </c>
      <c r="Q99" s="44" t="s">
        <v>100</v>
      </c>
      <c r="R99" s="44" t="s">
        <v>119</v>
      </c>
      <c r="S99" s="2" t="s">
        <v>100</v>
      </c>
    </row>
    <row r="100" spans="1:19" x14ac:dyDescent="0.3">
      <c r="A100" s="59">
        <v>35</v>
      </c>
      <c r="B100">
        <f t="shared" si="3"/>
        <v>35</v>
      </c>
      <c r="C100" s="2" t="s">
        <v>9</v>
      </c>
      <c r="D100" s="42">
        <v>10</v>
      </c>
      <c r="E100" s="43">
        <f>INT(RAW데이터[[#This Row],[경력]]/3)*3+3</f>
        <v>12</v>
      </c>
      <c r="F100" s="3">
        <v>4400</v>
      </c>
      <c r="G100" s="3">
        <v>8000</v>
      </c>
      <c r="H100" s="3">
        <v>3500</v>
      </c>
      <c r="I100" s="4">
        <v>3.75</v>
      </c>
      <c r="J100" s="5" t="s">
        <v>10</v>
      </c>
      <c r="K100" s="2">
        <v>0</v>
      </c>
      <c r="L100" s="5">
        <v>1</v>
      </c>
      <c r="M100" s="23">
        <f>IFERROR(RAW데이터[[#This Row],[기대수익]]/RAW데이터[[#This Row],[수익]],"")</f>
        <v>1.8181818181818181</v>
      </c>
      <c r="N100" s="23">
        <f>IFERROR(RAW데이터[[#This Row],[생계수익]]/RAW데이터[[#This Row],[수익]],"")</f>
        <v>0.79545454545454541</v>
      </c>
      <c r="O100" s="45">
        <v>63</v>
      </c>
      <c r="P100" s="44" t="s">
        <v>93</v>
      </c>
      <c r="Q100" s="44" t="s">
        <v>108</v>
      </c>
      <c r="R100" s="44" t="s">
        <v>122</v>
      </c>
      <c r="S100" s="2" t="s">
        <v>108</v>
      </c>
    </row>
    <row r="101" spans="1:19" x14ac:dyDescent="0.3">
      <c r="A101" s="59">
        <v>32</v>
      </c>
      <c r="B101">
        <f t="shared" si="3"/>
        <v>30</v>
      </c>
      <c r="C101" s="2" t="s">
        <v>9</v>
      </c>
      <c r="D101" s="42">
        <v>4</v>
      </c>
      <c r="E101" s="43">
        <f>INT(RAW데이터[[#This Row],[경력]]/3)*3+3</f>
        <v>6</v>
      </c>
      <c r="F101" s="3">
        <v>3750</v>
      </c>
      <c r="G101" s="3">
        <v>4000</v>
      </c>
      <c r="H101" s="3">
        <v>4000</v>
      </c>
      <c r="I101" s="4">
        <v>3.75</v>
      </c>
      <c r="J101" s="5" t="s">
        <v>11</v>
      </c>
      <c r="K101" s="2"/>
      <c r="L101" s="5"/>
      <c r="M101" s="23">
        <f>IFERROR(RAW데이터[[#This Row],[기대수익]]/RAW데이터[[#This Row],[수익]],"")</f>
        <v>1.0666666666666667</v>
      </c>
      <c r="N101" s="23">
        <f>IFERROR(RAW데이터[[#This Row],[생계수익]]/RAW데이터[[#This Row],[수익]],"")</f>
        <v>1.0666666666666667</v>
      </c>
      <c r="O101" s="45">
        <v>36</v>
      </c>
      <c r="P101" s="44" t="s">
        <v>87</v>
      </c>
      <c r="Q101" s="44" t="s">
        <v>98</v>
      </c>
      <c r="R101" s="44" t="s">
        <v>122</v>
      </c>
      <c r="S101" s="2" t="s">
        <v>98</v>
      </c>
    </row>
    <row r="102" spans="1:19" x14ac:dyDescent="0.3">
      <c r="A102" s="59">
        <v>30</v>
      </c>
      <c r="B102">
        <f t="shared" si="3"/>
        <v>30</v>
      </c>
      <c r="C102" s="2" t="s">
        <v>9</v>
      </c>
      <c r="D102" s="42">
        <v>8</v>
      </c>
      <c r="E102" s="43">
        <f>INT(RAW데이터[[#This Row],[경력]]/3)*3+3</f>
        <v>9</v>
      </c>
      <c r="F102" s="3">
        <v>5000</v>
      </c>
      <c r="G102" s="3">
        <v>4500</v>
      </c>
      <c r="H102" s="3">
        <v>2400</v>
      </c>
      <c r="I102" s="4">
        <v>3.75</v>
      </c>
      <c r="J102" s="5" t="s">
        <v>11</v>
      </c>
      <c r="K102" s="30"/>
      <c r="L102" s="5"/>
      <c r="M102" s="23">
        <f>IFERROR(RAW데이터[[#This Row],[기대수익]]/RAW데이터[[#This Row],[수익]],"")</f>
        <v>0.9</v>
      </c>
      <c r="N102" s="23">
        <f>IFERROR(RAW데이터[[#This Row],[생계수익]]/RAW데이터[[#This Row],[수익]],"")</f>
        <v>0.48</v>
      </c>
      <c r="O102" s="45">
        <v>40</v>
      </c>
      <c r="P102" s="44" t="s">
        <v>83</v>
      </c>
      <c r="Q102" s="44" t="s">
        <v>101</v>
      </c>
      <c r="R102" s="44" t="s">
        <v>123</v>
      </c>
      <c r="S102" s="2" t="s">
        <v>101</v>
      </c>
    </row>
    <row r="103" spans="1:19" x14ac:dyDescent="0.3">
      <c r="A103" s="59">
        <v>44</v>
      </c>
      <c r="B103">
        <f t="shared" si="3"/>
        <v>40</v>
      </c>
      <c r="C103" s="2" t="s">
        <v>9</v>
      </c>
      <c r="D103" s="42">
        <v>20</v>
      </c>
      <c r="E103" s="43">
        <f>INT(RAW데이터[[#This Row],[경력]]/3)*3+3</f>
        <v>21</v>
      </c>
      <c r="F103" s="3">
        <v>8000</v>
      </c>
      <c r="G103" s="3">
        <v>10000</v>
      </c>
      <c r="H103" s="3">
        <v>6000</v>
      </c>
      <c r="I103" s="4">
        <v>3.75</v>
      </c>
      <c r="J103" s="5" t="s">
        <v>10</v>
      </c>
      <c r="K103" s="2">
        <v>0</v>
      </c>
      <c r="L103" s="5">
        <v>2</v>
      </c>
      <c r="M103" s="23">
        <f>IFERROR(RAW데이터[[#This Row],[기대수익]]/RAW데이터[[#This Row],[수익]],"")</f>
        <v>1.25</v>
      </c>
      <c r="N103" s="23">
        <f>IFERROR(RAW데이터[[#This Row],[생계수익]]/RAW데이터[[#This Row],[수익]],"")</f>
        <v>0.75</v>
      </c>
      <c r="O103" s="45">
        <v>50</v>
      </c>
      <c r="P103" s="44" t="s">
        <v>82</v>
      </c>
      <c r="Q103" s="44" t="s">
        <v>98</v>
      </c>
      <c r="R103" s="44" t="s">
        <v>120</v>
      </c>
      <c r="S103" s="2" t="s">
        <v>98</v>
      </c>
    </row>
    <row r="104" spans="1:19" ht="28.5" x14ac:dyDescent="0.3">
      <c r="A104" s="59">
        <v>30</v>
      </c>
      <c r="B104">
        <f t="shared" si="3"/>
        <v>30</v>
      </c>
      <c r="C104" s="2" t="s">
        <v>9</v>
      </c>
      <c r="D104" s="42">
        <v>3</v>
      </c>
      <c r="E104" s="43">
        <f>INT(RAW데이터[[#This Row],[경력]]/3)*3+3</f>
        <v>6</v>
      </c>
      <c r="F104" s="3">
        <v>3000</v>
      </c>
      <c r="G104" s="3">
        <v>10000</v>
      </c>
      <c r="H104" s="3">
        <v>3500</v>
      </c>
      <c r="I104" s="4">
        <v>2.5</v>
      </c>
      <c r="J104" s="5" t="s">
        <v>11</v>
      </c>
      <c r="K104" s="30"/>
      <c r="L104" s="5"/>
      <c r="M104" s="23">
        <f>IFERROR(RAW데이터[[#This Row],[기대수익]]/RAW데이터[[#This Row],[수익]],"")</f>
        <v>3.3333333333333335</v>
      </c>
      <c r="N104" s="23">
        <f>IFERROR(RAW데이터[[#This Row],[생계수익]]/RAW데이터[[#This Row],[수익]],"")</f>
        <v>1.1666666666666667</v>
      </c>
      <c r="O104" s="45">
        <v>38</v>
      </c>
      <c r="P104" s="44" t="s">
        <v>83</v>
      </c>
      <c r="Q104" s="44" t="s">
        <v>109</v>
      </c>
      <c r="R104" s="44" t="s">
        <v>119</v>
      </c>
      <c r="S104" s="2" t="s">
        <v>109</v>
      </c>
    </row>
    <row r="105" spans="1:19" ht="42.75" x14ac:dyDescent="0.3">
      <c r="A105" s="59">
        <v>28</v>
      </c>
      <c r="B105">
        <f t="shared" si="3"/>
        <v>25</v>
      </c>
      <c r="C105" s="2" t="s">
        <v>9</v>
      </c>
      <c r="D105" s="42">
        <v>10</v>
      </c>
      <c r="E105" s="43">
        <f>INT(RAW데이터[[#This Row],[경력]]/3)*3+3</f>
        <v>12</v>
      </c>
      <c r="F105" s="3">
        <v>5000</v>
      </c>
      <c r="G105" s="3">
        <v>20000</v>
      </c>
      <c r="H105" s="3">
        <v>3000</v>
      </c>
      <c r="I105" s="4">
        <v>3.75</v>
      </c>
      <c r="J105" s="5" t="s">
        <v>11</v>
      </c>
      <c r="K105" s="30"/>
      <c r="L105" s="5"/>
      <c r="M105" s="23">
        <f>IFERROR(RAW데이터[[#This Row],[기대수익]]/RAW데이터[[#This Row],[수익]],"")</f>
        <v>4</v>
      </c>
      <c r="N105" s="23">
        <f>IFERROR(RAW데이터[[#This Row],[생계수익]]/RAW데이터[[#This Row],[수익]],"")</f>
        <v>0.6</v>
      </c>
      <c r="O105" s="45">
        <v>40</v>
      </c>
      <c r="P105" s="44" t="s">
        <v>82</v>
      </c>
      <c r="Q105" s="44" t="s">
        <v>110</v>
      </c>
      <c r="R105" s="44" t="s">
        <v>121</v>
      </c>
      <c r="S105" s="2" t="s">
        <v>110</v>
      </c>
    </row>
    <row r="106" spans="1:19" ht="28.5" x14ac:dyDescent="0.3">
      <c r="A106" s="59">
        <v>32</v>
      </c>
      <c r="B106">
        <f t="shared" si="3"/>
        <v>30</v>
      </c>
      <c r="C106" s="2" t="s">
        <v>9</v>
      </c>
      <c r="D106" s="42">
        <v>0</v>
      </c>
      <c r="E106" s="43">
        <f>INT(RAW데이터[[#This Row],[경력]]/3)*3+3</f>
        <v>3</v>
      </c>
      <c r="F106" s="3">
        <v>3700</v>
      </c>
      <c r="G106" s="3">
        <v>3000</v>
      </c>
      <c r="H106" s="3">
        <v>4000</v>
      </c>
      <c r="I106" s="4">
        <v>0</v>
      </c>
      <c r="J106" s="5" t="s">
        <v>11</v>
      </c>
      <c r="K106" s="30"/>
      <c r="L106" s="5"/>
      <c r="M106" s="23">
        <f>IFERROR(RAW데이터[[#This Row],[기대수익]]/RAW데이터[[#This Row],[수익]],"")</f>
        <v>0.81081081081081086</v>
      </c>
      <c r="N106" s="23">
        <f>IFERROR(RAW데이터[[#This Row],[생계수익]]/RAW데이터[[#This Row],[수익]],"")</f>
        <v>1.0810810810810811</v>
      </c>
      <c r="O106" s="45">
        <v>40</v>
      </c>
      <c r="P106" s="44" t="s">
        <v>85</v>
      </c>
      <c r="Q106" s="44" t="s">
        <v>111</v>
      </c>
      <c r="R106" s="44" t="s">
        <v>120</v>
      </c>
      <c r="S106" s="2" t="s">
        <v>111</v>
      </c>
    </row>
    <row r="107" spans="1:19" x14ac:dyDescent="0.3">
      <c r="A107" s="59">
        <v>41</v>
      </c>
      <c r="B107">
        <f t="shared" si="3"/>
        <v>40</v>
      </c>
      <c r="C107" s="2" t="s">
        <v>9</v>
      </c>
      <c r="D107" s="42">
        <v>13</v>
      </c>
      <c r="E107" s="43">
        <f>INT(RAW데이터[[#This Row],[경력]]/3)*3+3</f>
        <v>15</v>
      </c>
      <c r="F107" s="3">
        <v>5700</v>
      </c>
      <c r="G107" s="3">
        <v>7000</v>
      </c>
      <c r="H107" s="3">
        <v>5400</v>
      </c>
      <c r="I107" s="4">
        <v>0</v>
      </c>
      <c r="J107" s="5" t="s">
        <v>10</v>
      </c>
      <c r="K107" s="2">
        <v>0</v>
      </c>
      <c r="L107" s="5">
        <v>2</v>
      </c>
      <c r="M107" s="23">
        <f>IFERROR(RAW데이터[[#This Row],[기대수익]]/RAW데이터[[#This Row],[수익]],"")</f>
        <v>1.2280701754385965</v>
      </c>
      <c r="N107" s="23">
        <f>IFERROR(RAW데이터[[#This Row],[생계수익]]/RAW데이터[[#This Row],[수익]],"")</f>
        <v>0.94736842105263153</v>
      </c>
      <c r="O107" s="45">
        <v>44</v>
      </c>
      <c r="P107" s="44" t="s">
        <v>83</v>
      </c>
      <c r="Q107" s="44" t="s">
        <v>97</v>
      </c>
      <c r="R107" s="44" t="s">
        <v>119</v>
      </c>
      <c r="S107" s="2" t="s">
        <v>97</v>
      </c>
    </row>
    <row r="108" spans="1:19" x14ac:dyDescent="0.3">
      <c r="A108" s="59">
        <v>29</v>
      </c>
      <c r="B108">
        <f t="shared" si="3"/>
        <v>25</v>
      </c>
      <c r="C108" s="2" t="s">
        <v>9</v>
      </c>
      <c r="D108" s="42">
        <v>7</v>
      </c>
      <c r="E108" s="43">
        <f>INT(RAW데이터[[#This Row],[경력]]/3)*3+3</f>
        <v>9</v>
      </c>
      <c r="F108" s="3">
        <v>5000</v>
      </c>
      <c r="G108" s="3">
        <v>4500</v>
      </c>
      <c r="H108" s="3">
        <v>2400</v>
      </c>
      <c r="I108" s="4">
        <v>3.75</v>
      </c>
      <c r="J108" s="5" t="s">
        <v>11</v>
      </c>
      <c r="K108" s="30"/>
      <c r="L108" s="5"/>
      <c r="M108" s="23">
        <f>IFERROR(RAW데이터[[#This Row],[기대수익]]/RAW데이터[[#This Row],[수익]],"")</f>
        <v>0.9</v>
      </c>
      <c r="N108" s="23">
        <f>IFERROR(RAW데이터[[#This Row],[생계수익]]/RAW데이터[[#This Row],[수익]],"")</f>
        <v>0.48</v>
      </c>
      <c r="O108" s="45">
        <v>35</v>
      </c>
      <c r="P108" s="44" t="s">
        <v>84</v>
      </c>
      <c r="Q108" s="44" t="s">
        <v>101</v>
      </c>
      <c r="R108" s="44" t="s">
        <v>120</v>
      </c>
      <c r="S108" s="2" t="s">
        <v>101</v>
      </c>
    </row>
    <row r="109" spans="1:19" x14ac:dyDescent="0.3">
      <c r="A109" s="59">
        <v>33</v>
      </c>
      <c r="B109">
        <f t="shared" si="3"/>
        <v>30</v>
      </c>
      <c r="C109" s="2" t="s">
        <v>9</v>
      </c>
      <c r="D109" s="42">
        <v>7</v>
      </c>
      <c r="E109" s="43">
        <f>INT(RAW데이터[[#This Row],[경력]]/3)*3+3</f>
        <v>9</v>
      </c>
      <c r="F109" s="3">
        <v>4200</v>
      </c>
      <c r="G109" s="3">
        <v>6000</v>
      </c>
      <c r="H109" s="3">
        <v>5000</v>
      </c>
      <c r="I109" s="4">
        <v>2.5</v>
      </c>
      <c r="J109" s="5" t="s">
        <v>10</v>
      </c>
      <c r="K109" s="2">
        <v>1</v>
      </c>
      <c r="L109" s="5">
        <v>0</v>
      </c>
      <c r="M109" s="23">
        <f>IFERROR(RAW데이터[[#This Row],[기대수익]]/RAW데이터[[#This Row],[수익]],"")</f>
        <v>1.4285714285714286</v>
      </c>
      <c r="N109" s="23">
        <f>IFERROR(RAW데이터[[#This Row],[생계수익]]/RAW데이터[[#This Row],[수익]],"")</f>
        <v>1.1904761904761905</v>
      </c>
      <c r="O109" s="45">
        <v>45</v>
      </c>
      <c r="P109" s="44" t="s">
        <v>82</v>
      </c>
      <c r="Q109" s="44" t="s">
        <v>101</v>
      </c>
      <c r="R109" s="44" t="s">
        <v>118</v>
      </c>
      <c r="S109" s="2" t="s">
        <v>101</v>
      </c>
    </row>
    <row r="110" spans="1:19" x14ac:dyDescent="0.3">
      <c r="A110" s="59">
        <v>32</v>
      </c>
      <c r="B110">
        <f t="shared" si="3"/>
        <v>30</v>
      </c>
      <c r="C110" s="2" t="s">
        <v>9</v>
      </c>
      <c r="D110" s="42">
        <v>8</v>
      </c>
      <c r="E110" s="43">
        <f>INT(RAW데이터[[#This Row],[경력]]/3)*3+3</f>
        <v>9</v>
      </c>
      <c r="F110" s="3">
        <v>8000</v>
      </c>
      <c r="G110" s="3">
        <v>10000</v>
      </c>
      <c r="H110" s="3">
        <v>5000</v>
      </c>
      <c r="I110" s="4">
        <v>1.25</v>
      </c>
      <c r="J110" s="5" t="s">
        <v>10</v>
      </c>
      <c r="K110" s="2">
        <v>0</v>
      </c>
      <c r="L110" s="5">
        <v>2</v>
      </c>
      <c r="M110" s="23">
        <f>IFERROR(RAW데이터[[#This Row],[기대수익]]/RAW데이터[[#This Row],[수익]],"")</f>
        <v>1.25</v>
      </c>
      <c r="N110" s="23">
        <f>IFERROR(RAW데이터[[#This Row],[생계수익]]/RAW데이터[[#This Row],[수익]],"")</f>
        <v>0.625</v>
      </c>
      <c r="O110" s="45">
        <v>40</v>
      </c>
      <c r="P110" s="44" t="s">
        <v>87</v>
      </c>
      <c r="Q110" s="44" t="s">
        <v>112</v>
      </c>
      <c r="R110" s="44" t="s">
        <v>119</v>
      </c>
      <c r="S110" s="2" t="s">
        <v>112</v>
      </c>
    </row>
    <row r="111" spans="1:19" x14ac:dyDescent="0.3">
      <c r="A111" s="59">
        <v>32</v>
      </c>
      <c r="B111">
        <f t="shared" si="3"/>
        <v>30</v>
      </c>
      <c r="C111" s="2" t="s">
        <v>9</v>
      </c>
      <c r="D111" s="42">
        <v>7</v>
      </c>
      <c r="E111" s="43">
        <f>INT(RAW데이터[[#This Row],[경력]]/3)*3+3</f>
        <v>9</v>
      </c>
      <c r="F111" s="3">
        <v>3000</v>
      </c>
      <c r="G111" s="3">
        <v>15000</v>
      </c>
      <c r="H111" s="3">
        <v>5000</v>
      </c>
      <c r="I111" s="4">
        <v>1.25</v>
      </c>
      <c r="J111" s="5" t="s">
        <v>10</v>
      </c>
      <c r="K111" s="2">
        <v>1</v>
      </c>
      <c r="L111" s="5">
        <v>0</v>
      </c>
      <c r="M111" s="23">
        <f>IFERROR(RAW데이터[[#This Row],[기대수익]]/RAW데이터[[#This Row],[수익]],"")</f>
        <v>5</v>
      </c>
      <c r="N111" s="23">
        <f>IFERROR(RAW데이터[[#This Row],[생계수익]]/RAW데이터[[#This Row],[수익]],"")</f>
        <v>1.6666666666666667</v>
      </c>
      <c r="O111" s="45">
        <v>50</v>
      </c>
      <c r="P111" s="44" t="s">
        <v>87</v>
      </c>
      <c r="Q111" s="44" t="s">
        <v>97</v>
      </c>
      <c r="R111" s="44" t="s">
        <v>122</v>
      </c>
      <c r="S111" s="2" t="s">
        <v>97</v>
      </c>
    </row>
    <row r="112" spans="1:19" x14ac:dyDescent="0.3">
      <c r="A112" s="59">
        <v>32</v>
      </c>
      <c r="B112">
        <f t="shared" si="3"/>
        <v>30</v>
      </c>
      <c r="C112" s="2" t="s">
        <v>9</v>
      </c>
      <c r="D112" s="42">
        <v>8</v>
      </c>
      <c r="E112" s="43">
        <f>INT(RAW데이터[[#This Row],[경력]]/3)*3+3</f>
        <v>9</v>
      </c>
      <c r="F112" s="3">
        <v>8000</v>
      </c>
      <c r="G112" s="3">
        <v>30000</v>
      </c>
      <c r="H112" s="3">
        <v>5500</v>
      </c>
      <c r="I112" s="4">
        <v>3.75</v>
      </c>
      <c r="J112" s="5" t="s">
        <v>10</v>
      </c>
      <c r="K112" s="2">
        <v>0</v>
      </c>
      <c r="L112" s="5">
        <v>2</v>
      </c>
      <c r="M112" s="23">
        <f>IFERROR(RAW데이터[[#This Row],[기대수익]]/RAW데이터[[#This Row],[수익]],"")</f>
        <v>3.75</v>
      </c>
      <c r="N112" s="23">
        <f>IFERROR(RAW데이터[[#This Row],[생계수익]]/RAW데이터[[#This Row],[수익]],"")</f>
        <v>0.6875</v>
      </c>
      <c r="O112" s="45"/>
      <c r="P112" s="44" t="s">
        <v>87</v>
      </c>
      <c r="Q112" s="44" t="s">
        <v>97</v>
      </c>
      <c r="R112" s="44" t="s">
        <v>120</v>
      </c>
      <c r="S112" s="2" t="s">
        <v>97</v>
      </c>
    </row>
    <row r="113" spans="1:19" x14ac:dyDescent="0.3">
      <c r="A113" s="59">
        <v>28</v>
      </c>
      <c r="B113">
        <f t="shared" si="3"/>
        <v>25</v>
      </c>
      <c r="C113" s="2" t="s">
        <v>9</v>
      </c>
      <c r="D113" s="42">
        <v>5</v>
      </c>
      <c r="E113" s="43">
        <f>INT(RAW데이터[[#This Row],[경력]]/3)*3+3</f>
        <v>6</v>
      </c>
      <c r="F113" s="3">
        <v>3800</v>
      </c>
      <c r="G113" s="3">
        <v>5200</v>
      </c>
      <c r="H113" s="3">
        <v>2400</v>
      </c>
      <c r="I113" s="4">
        <v>1.25</v>
      </c>
      <c r="J113" s="5" t="s">
        <v>11</v>
      </c>
      <c r="K113" s="2"/>
      <c r="L113" s="5"/>
      <c r="M113" s="23">
        <f>IFERROR(RAW데이터[[#This Row],[기대수익]]/RAW데이터[[#This Row],[수익]],"")</f>
        <v>1.368421052631579</v>
      </c>
      <c r="N113" s="23">
        <f>IFERROR(RAW데이터[[#This Row],[생계수익]]/RAW데이터[[#This Row],[수익]],"")</f>
        <v>0.63157894736842102</v>
      </c>
      <c r="O113" s="45">
        <v>38</v>
      </c>
      <c r="P113" s="44" t="s">
        <v>82</v>
      </c>
      <c r="Q113" s="44" t="s">
        <v>99</v>
      </c>
      <c r="R113" s="44" t="s">
        <v>121</v>
      </c>
      <c r="S113" s="2" t="s">
        <v>99</v>
      </c>
    </row>
    <row r="114" spans="1:19" ht="28.5" x14ac:dyDescent="0.3">
      <c r="A114" s="59">
        <v>36</v>
      </c>
      <c r="B114">
        <f t="shared" si="3"/>
        <v>35</v>
      </c>
      <c r="C114" s="2" t="s">
        <v>9</v>
      </c>
      <c r="D114" s="42">
        <v>10</v>
      </c>
      <c r="E114" s="43">
        <f>INT(RAW데이터[[#This Row],[경력]]/3)*3+3</f>
        <v>12</v>
      </c>
      <c r="F114" s="3">
        <v>4500</v>
      </c>
      <c r="G114" s="3">
        <v>6000</v>
      </c>
      <c r="H114" s="3">
        <v>2500</v>
      </c>
      <c r="I114" s="4">
        <v>3.75</v>
      </c>
      <c r="J114" s="5" t="s">
        <v>11</v>
      </c>
      <c r="K114" s="30"/>
      <c r="L114" s="5"/>
      <c r="M114" s="23">
        <f>IFERROR(RAW데이터[[#This Row],[기대수익]]/RAW데이터[[#This Row],[수익]],"")</f>
        <v>1.3333333333333333</v>
      </c>
      <c r="N114" s="23">
        <f>IFERROR(RAW데이터[[#This Row],[생계수익]]/RAW데이터[[#This Row],[수익]],"")</f>
        <v>0.55555555555555558</v>
      </c>
      <c r="O114" s="45">
        <v>45</v>
      </c>
      <c r="P114" s="44" t="s">
        <v>87</v>
      </c>
      <c r="Q114" s="44" t="s">
        <v>100</v>
      </c>
      <c r="R114" s="44" t="s">
        <v>119</v>
      </c>
      <c r="S114" s="2" t="s">
        <v>100</v>
      </c>
    </row>
    <row r="115" spans="1:19" x14ac:dyDescent="0.3">
      <c r="A115" s="59">
        <v>36</v>
      </c>
      <c r="B115">
        <f t="shared" si="3"/>
        <v>35</v>
      </c>
      <c r="C115" s="2" t="s">
        <v>9</v>
      </c>
      <c r="D115" s="42">
        <v>12</v>
      </c>
      <c r="E115" s="43">
        <f>INT(RAW데이터[[#This Row],[경력]]/3)*3+3</f>
        <v>15</v>
      </c>
      <c r="F115" s="3">
        <v>5500</v>
      </c>
      <c r="G115" s="3">
        <v>10000</v>
      </c>
      <c r="H115" s="3">
        <v>4000</v>
      </c>
      <c r="I115" s="4">
        <v>1.25</v>
      </c>
      <c r="J115" s="5" t="s">
        <v>10</v>
      </c>
      <c r="K115" s="2">
        <v>0</v>
      </c>
      <c r="L115" s="5">
        <v>1</v>
      </c>
      <c r="M115" s="23">
        <f>IFERROR(RAW데이터[[#This Row],[기대수익]]/RAW데이터[[#This Row],[수익]],"")</f>
        <v>1.8181818181818181</v>
      </c>
      <c r="N115" s="23">
        <f>IFERROR(RAW데이터[[#This Row],[생계수익]]/RAW데이터[[#This Row],[수익]],"")</f>
        <v>0.72727272727272729</v>
      </c>
      <c r="O115" s="45">
        <v>45</v>
      </c>
      <c r="P115" s="44" t="s">
        <v>83</v>
      </c>
      <c r="Q115" s="44" t="s">
        <v>99</v>
      </c>
      <c r="R115" s="44" t="s">
        <v>118</v>
      </c>
      <c r="S115" s="2" t="s">
        <v>99</v>
      </c>
    </row>
    <row r="116" spans="1:19" x14ac:dyDescent="0.3">
      <c r="A116" s="59">
        <v>24</v>
      </c>
      <c r="B116">
        <f t="shared" si="3"/>
        <v>20</v>
      </c>
      <c r="C116" s="2" t="s">
        <v>9</v>
      </c>
      <c r="D116" s="42">
        <v>2</v>
      </c>
      <c r="E116" s="43">
        <f>INT(RAW데이터[[#This Row],[경력]]/3)*3+3</f>
        <v>3</v>
      </c>
      <c r="F116" s="3">
        <v>3000</v>
      </c>
      <c r="G116" s="3">
        <v>3600</v>
      </c>
      <c r="H116" s="3">
        <v>1200</v>
      </c>
      <c r="I116" s="4">
        <v>2.5</v>
      </c>
      <c r="J116" s="5" t="s">
        <v>11</v>
      </c>
      <c r="K116" s="2"/>
      <c r="L116" s="5"/>
      <c r="M116" s="23">
        <f>IFERROR(RAW데이터[[#This Row],[기대수익]]/RAW데이터[[#This Row],[수익]],"")</f>
        <v>1.2</v>
      </c>
      <c r="N116" s="23">
        <f>IFERROR(RAW데이터[[#This Row],[생계수익]]/RAW데이터[[#This Row],[수익]],"")</f>
        <v>0.4</v>
      </c>
      <c r="O116" s="45">
        <v>30</v>
      </c>
      <c r="P116" s="44" t="s">
        <v>87</v>
      </c>
      <c r="Q116" s="44" t="s">
        <v>99</v>
      </c>
      <c r="R116" s="44" t="s">
        <v>120</v>
      </c>
      <c r="S116" s="2" t="s">
        <v>99</v>
      </c>
    </row>
    <row r="117" spans="1:19" x14ac:dyDescent="0.3">
      <c r="A117" s="59">
        <v>29</v>
      </c>
      <c r="B117">
        <f t="shared" si="3"/>
        <v>25</v>
      </c>
      <c r="C117" s="2" t="s">
        <v>9</v>
      </c>
      <c r="D117" s="42">
        <v>1</v>
      </c>
      <c r="E117" s="43">
        <f>INT(RAW데이터[[#This Row],[경력]]/3)*3+3</f>
        <v>3</v>
      </c>
      <c r="F117" s="3">
        <v>2500</v>
      </c>
      <c r="G117" s="3">
        <v>2400</v>
      </c>
      <c r="H117" s="3">
        <v>2400</v>
      </c>
      <c r="I117" s="4">
        <v>2.5</v>
      </c>
      <c r="J117" s="5" t="s">
        <v>11</v>
      </c>
      <c r="K117" s="30"/>
      <c r="L117" s="5"/>
      <c r="M117" s="23">
        <f>IFERROR(RAW데이터[[#This Row],[기대수익]]/RAW데이터[[#This Row],[수익]],"")</f>
        <v>0.96</v>
      </c>
      <c r="N117" s="23">
        <f>IFERROR(RAW데이터[[#This Row],[생계수익]]/RAW데이터[[#This Row],[수익]],"")</f>
        <v>0.96</v>
      </c>
      <c r="O117" s="45">
        <v>35</v>
      </c>
      <c r="P117" s="44" t="s">
        <v>82</v>
      </c>
      <c r="Q117" s="44" t="s">
        <v>98</v>
      </c>
      <c r="R117" s="44" t="s">
        <v>121</v>
      </c>
      <c r="S117" s="2" t="s">
        <v>98</v>
      </c>
    </row>
    <row r="118" spans="1:19" x14ac:dyDescent="0.3">
      <c r="A118" s="59">
        <v>41</v>
      </c>
      <c r="B118">
        <f t="shared" si="3"/>
        <v>40</v>
      </c>
      <c r="C118" s="2" t="s">
        <v>9</v>
      </c>
      <c r="D118" s="42">
        <v>11</v>
      </c>
      <c r="E118" s="43">
        <f>INT(RAW데이터[[#This Row],[경력]]/3)*3+3</f>
        <v>12</v>
      </c>
      <c r="F118" s="3">
        <v>6000</v>
      </c>
      <c r="G118" s="3">
        <v>10000</v>
      </c>
      <c r="H118" s="3">
        <v>6000</v>
      </c>
      <c r="I118" s="4">
        <v>2.5</v>
      </c>
      <c r="J118" s="5" t="s">
        <v>11</v>
      </c>
      <c r="K118" s="30"/>
      <c r="L118" s="5"/>
      <c r="M118" s="23">
        <f>IFERROR(RAW데이터[[#This Row],[기대수익]]/RAW데이터[[#This Row],[수익]],"")</f>
        <v>1.6666666666666667</v>
      </c>
      <c r="N118" s="23">
        <f>IFERROR(RAW데이터[[#This Row],[생계수익]]/RAW데이터[[#This Row],[수익]],"")</f>
        <v>1</v>
      </c>
      <c r="O118" s="45">
        <v>50</v>
      </c>
      <c r="P118" s="44" t="s">
        <v>87</v>
      </c>
      <c r="Q118" s="44" t="s">
        <v>102</v>
      </c>
      <c r="R118" s="44" t="s">
        <v>118</v>
      </c>
      <c r="S118" s="2" t="s">
        <v>102</v>
      </c>
    </row>
    <row r="119" spans="1:19" x14ac:dyDescent="0.3">
      <c r="A119" s="59">
        <v>34</v>
      </c>
      <c r="B119">
        <f t="shared" si="3"/>
        <v>30</v>
      </c>
      <c r="C119" s="2" t="s">
        <v>9</v>
      </c>
      <c r="D119" s="42">
        <v>12</v>
      </c>
      <c r="E119" s="43">
        <f>INT(RAW데이터[[#This Row],[경력]]/3)*3+3</f>
        <v>15</v>
      </c>
      <c r="F119" s="3">
        <v>4100</v>
      </c>
      <c r="G119" s="3">
        <v>6000</v>
      </c>
      <c r="H119" s="3">
        <v>4000</v>
      </c>
      <c r="I119" s="4">
        <v>1.25</v>
      </c>
      <c r="J119" s="5" t="s">
        <v>11</v>
      </c>
      <c r="K119" s="2"/>
      <c r="L119" s="5"/>
      <c r="M119" s="23">
        <f>IFERROR(RAW데이터[[#This Row],[기대수익]]/RAW데이터[[#This Row],[수익]],"")</f>
        <v>1.4634146341463414</v>
      </c>
      <c r="N119" s="23">
        <f>IFERROR(RAW데이터[[#This Row],[생계수익]]/RAW데이터[[#This Row],[수익]],"")</f>
        <v>0.97560975609756095</v>
      </c>
      <c r="O119" s="45">
        <v>40</v>
      </c>
      <c r="P119" s="44" t="s">
        <v>82</v>
      </c>
      <c r="Q119" s="44" t="s">
        <v>99</v>
      </c>
      <c r="R119" s="44" t="s">
        <v>118</v>
      </c>
      <c r="S119" s="2" t="s">
        <v>99</v>
      </c>
    </row>
    <row r="120" spans="1:19" x14ac:dyDescent="0.3">
      <c r="A120" s="59">
        <v>32</v>
      </c>
      <c r="B120">
        <f t="shared" si="3"/>
        <v>30</v>
      </c>
      <c r="C120" s="2" t="s">
        <v>9</v>
      </c>
      <c r="D120" s="42">
        <v>8</v>
      </c>
      <c r="E120" s="43">
        <f>INT(RAW데이터[[#This Row],[경력]]/3)*3+3</f>
        <v>9</v>
      </c>
      <c r="F120" s="3">
        <v>3200</v>
      </c>
      <c r="G120" s="3">
        <v>5000</v>
      </c>
      <c r="H120" s="3">
        <v>3200</v>
      </c>
      <c r="I120" s="4">
        <v>2.5</v>
      </c>
      <c r="J120" s="5" t="s">
        <v>11</v>
      </c>
      <c r="K120" s="30"/>
      <c r="L120" s="5"/>
      <c r="M120" s="23">
        <f>IFERROR(RAW데이터[[#This Row],[기대수익]]/RAW데이터[[#This Row],[수익]],"")</f>
        <v>1.5625</v>
      </c>
      <c r="N120" s="23">
        <f>IFERROR(RAW데이터[[#This Row],[생계수익]]/RAW데이터[[#This Row],[수익]],"")</f>
        <v>1</v>
      </c>
      <c r="O120" s="45">
        <v>38</v>
      </c>
      <c r="P120" s="44" t="s">
        <v>87</v>
      </c>
      <c r="Q120" s="44" t="s">
        <v>99</v>
      </c>
      <c r="R120" s="44" t="s">
        <v>121</v>
      </c>
      <c r="S120" s="2" t="s">
        <v>99</v>
      </c>
    </row>
    <row r="121" spans="1:19" x14ac:dyDescent="0.3">
      <c r="A121" s="59">
        <v>33</v>
      </c>
      <c r="B121">
        <f t="shared" si="3"/>
        <v>30</v>
      </c>
      <c r="C121" s="2" t="s">
        <v>9</v>
      </c>
      <c r="D121" s="42">
        <v>5</v>
      </c>
      <c r="E121" s="43">
        <f>INT(RAW데이터[[#This Row],[경력]]/3)*3+3</f>
        <v>6</v>
      </c>
      <c r="F121" s="3">
        <v>3800</v>
      </c>
      <c r="G121" s="3">
        <v>5800</v>
      </c>
      <c r="H121" s="3">
        <v>2000</v>
      </c>
      <c r="I121" s="4">
        <v>1.25</v>
      </c>
      <c r="J121" s="5" t="s">
        <v>11</v>
      </c>
      <c r="K121" s="30"/>
      <c r="L121" s="5"/>
      <c r="M121" s="23">
        <f>IFERROR(RAW데이터[[#This Row],[기대수익]]/RAW데이터[[#This Row],[수익]],"")</f>
        <v>1.5263157894736843</v>
      </c>
      <c r="N121" s="23">
        <f>IFERROR(RAW데이터[[#This Row],[생계수익]]/RAW데이터[[#This Row],[수익]],"")</f>
        <v>0.52631578947368418</v>
      </c>
      <c r="O121" s="45">
        <v>38</v>
      </c>
      <c r="P121" s="44" t="s">
        <v>83</v>
      </c>
      <c r="Q121" s="44" t="s">
        <v>101</v>
      </c>
      <c r="R121" s="44" t="s">
        <v>122</v>
      </c>
      <c r="S121" s="2" t="s">
        <v>101</v>
      </c>
    </row>
    <row r="122" spans="1:19" x14ac:dyDescent="0.3">
      <c r="A122" s="59">
        <v>34</v>
      </c>
      <c r="B122">
        <f t="shared" si="3"/>
        <v>30</v>
      </c>
      <c r="C122" s="2" t="s">
        <v>9</v>
      </c>
      <c r="D122" s="42">
        <v>7</v>
      </c>
      <c r="E122" s="43">
        <f>INT(RAW데이터[[#This Row],[경력]]/3)*3+3</f>
        <v>9</v>
      </c>
      <c r="F122" s="3">
        <v>7500</v>
      </c>
      <c r="G122" s="3">
        <v>20000</v>
      </c>
      <c r="H122" s="3">
        <v>7000</v>
      </c>
      <c r="I122" s="4">
        <v>5</v>
      </c>
      <c r="J122" s="5" t="s">
        <v>10</v>
      </c>
      <c r="K122" s="2">
        <v>1</v>
      </c>
      <c r="L122" s="5">
        <v>1</v>
      </c>
      <c r="M122" s="23">
        <f>IFERROR(RAW데이터[[#This Row],[기대수익]]/RAW데이터[[#This Row],[수익]],"")</f>
        <v>2.6666666666666665</v>
      </c>
      <c r="N122" s="23">
        <f>IFERROR(RAW데이터[[#This Row],[생계수익]]/RAW데이터[[#This Row],[수익]],"")</f>
        <v>0.93333333333333335</v>
      </c>
      <c r="O122" s="45">
        <v>100</v>
      </c>
      <c r="P122" s="44" t="s">
        <v>87</v>
      </c>
      <c r="Q122" s="44" t="s">
        <v>97</v>
      </c>
      <c r="R122" s="44" t="s">
        <v>119</v>
      </c>
      <c r="S122" s="2" t="s">
        <v>97</v>
      </c>
    </row>
    <row r="123" spans="1:19" x14ac:dyDescent="0.3">
      <c r="A123" s="59">
        <v>40</v>
      </c>
      <c r="B123">
        <f t="shared" si="3"/>
        <v>40</v>
      </c>
      <c r="C123" s="2" t="s">
        <v>9</v>
      </c>
      <c r="D123" s="42">
        <v>12</v>
      </c>
      <c r="E123" s="43">
        <f>INT(RAW데이터[[#This Row],[경력]]/3)*3+3</f>
        <v>15</v>
      </c>
      <c r="F123" s="3">
        <v>5000</v>
      </c>
      <c r="G123" s="3">
        <v>8000</v>
      </c>
      <c r="H123" s="3">
        <v>6000</v>
      </c>
      <c r="I123" s="4">
        <v>2.5</v>
      </c>
      <c r="J123" s="5" t="s">
        <v>10</v>
      </c>
      <c r="K123" s="2">
        <v>0</v>
      </c>
      <c r="L123" s="5">
        <v>2</v>
      </c>
      <c r="M123" s="23">
        <f>IFERROR(RAW데이터[[#This Row],[기대수익]]/RAW데이터[[#This Row],[수익]],"")</f>
        <v>1.6</v>
      </c>
      <c r="N123" s="23">
        <f>IFERROR(RAW데이터[[#This Row],[생계수익]]/RAW데이터[[#This Row],[수익]],"")</f>
        <v>1.2</v>
      </c>
      <c r="O123" s="45">
        <v>45</v>
      </c>
      <c r="P123" s="44" t="s">
        <v>83</v>
      </c>
      <c r="Q123" s="44" t="s">
        <v>99</v>
      </c>
      <c r="R123" s="44" t="s">
        <v>122</v>
      </c>
      <c r="S123" s="2" t="s">
        <v>99</v>
      </c>
    </row>
    <row r="124" spans="1:19" x14ac:dyDescent="0.3">
      <c r="A124" s="59">
        <v>34</v>
      </c>
      <c r="B124">
        <f t="shared" si="3"/>
        <v>30</v>
      </c>
      <c r="C124" s="2" t="s">
        <v>9</v>
      </c>
      <c r="D124" s="42">
        <v>8</v>
      </c>
      <c r="E124" s="43">
        <f>INT(RAW데이터[[#This Row],[경력]]/3)*3+3</f>
        <v>9</v>
      </c>
      <c r="F124" s="3">
        <v>8000</v>
      </c>
      <c r="G124" s="3">
        <v>6000</v>
      </c>
      <c r="H124" s="3">
        <v>4000</v>
      </c>
      <c r="I124" s="4">
        <v>3.75</v>
      </c>
      <c r="J124" s="5" t="s">
        <v>10</v>
      </c>
      <c r="K124" s="2">
        <v>0</v>
      </c>
      <c r="L124" s="5">
        <v>2</v>
      </c>
      <c r="M124" s="23">
        <f>IFERROR(RAW데이터[[#This Row],[기대수익]]/RAW데이터[[#This Row],[수익]],"")</f>
        <v>0.75</v>
      </c>
      <c r="N124" s="23">
        <f>IFERROR(RAW데이터[[#This Row],[생계수익]]/RAW데이터[[#This Row],[수익]],"")</f>
        <v>0.5</v>
      </c>
      <c r="O124" s="45">
        <v>45</v>
      </c>
      <c r="P124" s="44" t="s">
        <v>82</v>
      </c>
      <c r="Q124" s="44" t="s">
        <v>101</v>
      </c>
      <c r="R124" s="44" t="s">
        <v>122</v>
      </c>
      <c r="S124" s="2" t="s">
        <v>101</v>
      </c>
    </row>
    <row r="125" spans="1:19" x14ac:dyDescent="0.3">
      <c r="A125" s="59">
        <v>37</v>
      </c>
      <c r="B125">
        <f t="shared" si="3"/>
        <v>35</v>
      </c>
      <c r="C125" s="2" t="s">
        <v>9</v>
      </c>
      <c r="D125" s="42">
        <v>8</v>
      </c>
      <c r="E125" s="43">
        <f>INT(RAW데이터[[#This Row],[경력]]/3)*3+3</f>
        <v>9</v>
      </c>
      <c r="F125" s="3">
        <v>6500</v>
      </c>
      <c r="G125" s="3">
        <v>8000</v>
      </c>
      <c r="H125" s="3">
        <v>5000</v>
      </c>
      <c r="I125" s="4">
        <v>2.5</v>
      </c>
      <c r="J125" s="5" t="s">
        <v>11</v>
      </c>
      <c r="K125" s="30"/>
      <c r="L125" s="5"/>
      <c r="M125" s="23">
        <f>IFERROR(RAW데이터[[#This Row],[기대수익]]/RAW데이터[[#This Row],[수익]],"")</f>
        <v>1.2307692307692308</v>
      </c>
      <c r="N125" s="23">
        <f>IFERROR(RAW데이터[[#This Row],[생계수익]]/RAW데이터[[#This Row],[수익]],"")</f>
        <v>0.76923076923076927</v>
      </c>
      <c r="O125" s="45">
        <v>46</v>
      </c>
      <c r="P125" s="44" t="s">
        <v>83</v>
      </c>
      <c r="Q125" s="44" t="s">
        <v>99</v>
      </c>
      <c r="R125" s="44" t="s">
        <v>119</v>
      </c>
      <c r="S125" s="2" t="s">
        <v>99</v>
      </c>
    </row>
    <row r="126" spans="1:19" x14ac:dyDescent="0.3">
      <c r="A126" s="59">
        <v>37</v>
      </c>
      <c r="B126">
        <f t="shared" si="3"/>
        <v>35</v>
      </c>
      <c r="C126" s="2" t="s">
        <v>9</v>
      </c>
      <c r="D126" s="42">
        <v>12</v>
      </c>
      <c r="E126" s="43">
        <f>INT(RAW데이터[[#This Row],[경력]]/3)*3+3</f>
        <v>15</v>
      </c>
      <c r="F126" s="3">
        <v>6500</v>
      </c>
      <c r="G126" s="3">
        <v>9000</v>
      </c>
      <c r="H126" s="3">
        <v>6000</v>
      </c>
      <c r="I126" s="4">
        <v>2.5</v>
      </c>
      <c r="J126" s="5" t="s">
        <v>11</v>
      </c>
      <c r="K126" s="30"/>
      <c r="L126" s="5"/>
      <c r="M126" s="23">
        <f>IFERROR(RAW데이터[[#This Row],[기대수익]]/RAW데이터[[#This Row],[수익]],"")</f>
        <v>1.3846153846153846</v>
      </c>
      <c r="N126" s="23">
        <f>IFERROR(RAW데이터[[#This Row],[생계수익]]/RAW데이터[[#This Row],[수익]],"")</f>
        <v>0.92307692307692313</v>
      </c>
      <c r="O126" s="45">
        <v>45</v>
      </c>
      <c r="P126" s="44" t="s">
        <v>83</v>
      </c>
      <c r="Q126" s="44" t="s">
        <v>99</v>
      </c>
      <c r="R126" s="44" t="s">
        <v>123</v>
      </c>
      <c r="S126" s="2" t="s">
        <v>99</v>
      </c>
    </row>
    <row r="127" spans="1:19" x14ac:dyDescent="0.3">
      <c r="A127" s="59">
        <v>36</v>
      </c>
      <c r="B127">
        <f t="shared" si="3"/>
        <v>35</v>
      </c>
      <c r="C127" s="2" t="s">
        <v>9</v>
      </c>
      <c r="D127" s="42">
        <v>11</v>
      </c>
      <c r="E127" s="43">
        <f>INT(RAW데이터[[#This Row],[경력]]/3)*3+3</f>
        <v>12</v>
      </c>
      <c r="F127" s="3">
        <v>4500</v>
      </c>
      <c r="G127" s="3">
        <v>20000</v>
      </c>
      <c r="H127" s="3">
        <v>3000</v>
      </c>
      <c r="I127" s="4">
        <v>2.5</v>
      </c>
      <c r="J127" s="5" t="s">
        <v>11</v>
      </c>
      <c r="K127" s="30"/>
      <c r="L127" s="5"/>
      <c r="M127" s="23">
        <f>IFERROR(RAW데이터[[#This Row],[기대수익]]/RAW데이터[[#This Row],[수익]],"")</f>
        <v>4.4444444444444446</v>
      </c>
      <c r="N127" s="23">
        <f>IFERROR(RAW데이터[[#This Row],[생계수익]]/RAW데이터[[#This Row],[수익]],"")</f>
        <v>0.66666666666666663</v>
      </c>
      <c r="O127" s="45">
        <v>40</v>
      </c>
      <c r="P127" s="44" t="s">
        <v>82</v>
      </c>
      <c r="Q127" s="44" t="s">
        <v>98</v>
      </c>
      <c r="R127" s="44" t="s">
        <v>119</v>
      </c>
      <c r="S127" s="2" t="s">
        <v>98</v>
      </c>
    </row>
    <row r="128" spans="1:19" x14ac:dyDescent="0.3">
      <c r="A128" s="59">
        <v>38</v>
      </c>
      <c r="B128">
        <f t="shared" si="3"/>
        <v>35</v>
      </c>
      <c r="C128" s="2" t="s">
        <v>9</v>
      </c>
      <c r="D128" s="42">
        <v>9</v>
      </c>
      <c r="E128" s="43">
        <f>INT(RAW데이터[[#This Row],[경력]]/3)*3+3</f>
        <v>12</v>
      </c>
      <c r="F128" s="3">
        <v>4500</v>
      </c>
      <c r="G128" s="3">
        <v>5000</v>
      </c>
      <c r="H128" s="3">
        <v>4500</v>
      </c>
      <c r="I128" s="4">
        <v>1.25</v>
      </c>
      <c r="J128" s="5" t="s">
        <v>11</v>
      </c>
      <c r="K128" s="30"/>
      <c r="L128" s="5"/>
      <c r="M128" s="23">
        <f>IFERROR(RAW데이터[[#This Row],[기대수익]]/RAW데이터[[#This Row],[수익]],"")</f>
        <v>1.1111111111111112</v>
      </c>
      <c r="N128" s="23">
        <f>IFERROR(RAW데이터[[#This Row],[생계수익]]/RAW데이터[[#This Row],[수익]],"")</f>
        <v>1</v>
      </c>
      <c r="O128" s="45">
        <v>42</v>
      </c>
      <c r="P128" s="44" t="s">
        <v>83</v>
      </c>
      <c r="Q128" s="44" t="s">
        <v>102</v>
      </c>
      <c r="R128" s="44" t="s">
        <v>123</v>
      </c>
      <c r="S128" s="2" t="s">
        <v>102</v>
      </c>
    </row>
    <row r="129" spans="1:19" x14ac:dyDescent="0.3">
      <c r="A129" s="59">
        <v>33</v>
      </c>
      <c r="B129">
        <f t="shared" si="3"/>
        <v>30</v>
      </c>
      <c r="C129" s="2" t="s">
        <v>9</v>
      </c>
      <c r="D129" s="42">
        <v>13</v>
      </c>
      <c r="E129" s="43">
        <f>INT(RAW데이터[[#This Row],[경력]]/3)*3+3</f>
        <v>15</v>
      </c>
      <c r="F129" s="3">
        <v>5500</v>
      </c>
      <c r="G129" s="3">
        <v>7000</v>
      </c>
      <c r="H129" s="3">
        <v>1500</v>
      </c>
      <c r="I129" s="4">
        <v>0</v>
      </c>
      <c r="J129" s="5" t="s">
        <v>11</v>
      </c>
      <c r="K129" s="30"/>
      <c r="L129" s="5"/>
      <c r="M129" s="23">
        <f>IFERROR(RAW데이터[[#This Row],[기대수익]]/RAW데이터[[#This Row],[수익]],"")</f>
        <v>1.2727272727272727</v>
      </c>
      <c r="N129" s="23">
        <f>IFERROR(RAW데이터[[#This Row],[생계수익]]/RAW데이터[[#This Row],[수익]],"")</f>
        <v>0.27272727272727271</v>
      </c>
      <c r="O129" s="45">
        <v>40</v>
      </c>
      <c r="P129" s="44" t="s">
        <v>83</v>
      </c>
      <c r="Q129" s="44" t="s">
        <v>99</v>
      </c>
      <c r="R129" s="44" t="s">
        <v>123</v>
      </c>
      <c r="S129" s="2" t="s">
        <v>99</v>
      </c>
    </row>
    <row r="130" spans="1:19" x14ac:dyDescent="0.3">
      <c r="A130" s="59">
        <v>40</v>
      </c>
      <c r="B130">
        <f t="shared" ref="B130:B161" si="4">INT(A130/5)*5</f>
        <v>40</v>
      </c>
      <c r="C130" s="2" t="s">
        <v>9</v>
      </c>
      <c r="D130" s="42">
        <v>13</v>
      </c>
      <c r="E130" s="43">
        <f>INT(RAW데이터[[#This Row],[경력]]/3)*3+3</f>
        <v>15</v>
      </c>
      <c r="F130" s="3">
        <v>5500</v>
      </c>
      <c r="G130" s="3">
        <v>7000</v>
      </c>
      <c r="H130" s="3">
        <v>5000</v>
      </c>
      <c r="I130" s="4">
        <v>5</v>
      </c>
      <c r="J130" s="5" t="s">
        <v>11</v>
      </c>
      <c r="K130" s="30"/>
      <c r="L130" s="5"/>
      <c r="M130" s="23">
        <f>IFERROR(RAW데이터[[#This Row],[기대수익]]/RAW데이터[[#This Row],[수익]],"")</f>
        <v>1.2727272727272727</v>
      </c>
      <c r="N130" s="23">
        <f>IFERROR(RAW데이터[[#This Row],[생계수익]]/RAW데이터[[#This Row],[수익]],"")</f>
        <v>0.90909090909090906</v>
      </c>
      <c r="O130" s="45">
        <v>43</v>
      </c>
      <c r="P130" s="44" t="s">
        <v>87</v>
      </c>
      <c r="Q130" s="44" t="s">
        <v>98</v>
      </c>
      <c r="R130" s="44" t="s">
        <v>122</v>
      </c>
      <c r="S130" s="2" t="s">
        <v>98</v>
      </c>
    </row>
    <row r="131" spans="1:19" x14ac:dyDescent="0.3">
      <c r="A131" s="59">
        <v>32</v>
      </c>
      <c r="B131">
        <f t="shared" si="4"/>
        <v>30</v>
      </c>
      <c r="C131" s="2" t="s">
        <v>9</v>
      </c>
      <c r="D131" s="42">
        <v>2</v>
      </c>
      <c r="E131" s="43">
        <f>INT(RAW데이터[[#This Row],[경력]]/3)*3+3</f>
        <v>3</v>
      </c>
      <c r="F131" s="3">
        <v>2800</v>
      </c>
      <c r="G131" s="3">
        <v>7000</v>
      </c>
      <c r="H131" s="3">
        <v>2200</v>
      </c>
      <c r="I131" s="4">
        <v>2.5</v>
      </c>
      <c r="J131" s="5" t="s">
        <v>11</v>
      </c>
      <c r="K131" s="30"/>
      <c r="L131" s="5"/>
      <c r="M131" s="23">
        <f>IFERROR(RAW데이터[[#This Row],[기대수익]]/RAW데이터[[#This Row],[수익]],"")</f>
        <v>2.5</v>
      </c>
      <c r="N131" s="23">
        <f>IFERROR(RAW데이터[[#This Row],[생계수익]]/RAW데이터[[#This Row],[수익]],"")</f>
        <v>0.7857142857142857</v>
      </c>
      <c r="O131" s="45">
        <v>40</v>
      </c>
      <c r="P131" s="44" t="s">
        <v>82</v>
      </c>
      <c r="Q131" s="44" t="s">
        <v>97</v>
      </c>
      <c r="R131" s="44" t="s">
        <v>123</v>
      </c>
      <c r="S131" s="2" t="s">
        <v>97</v>
      </c>
    </row>
    <row r="132" spans="1:19" x14ac:dyDescent="0.3">
      <c r="A132" s="59">
        <v>39</v>
      </c>
      <c r="B132">
        <f t="shared" si="4"/>
        <v>35</v>
      </c>
      <c r="C132" s="2" t="s">
        <v>13</v>
      </c>
      <c r="D132" s="42">
        <v>16</v>
      </c>
      <c r="E132" s="43">
        <f>INT(RAW데이터[[#This Row],[경력]]/3)*3+3</f>
        <v>18</v>
      </c>
      <c r="F132" s="3">
        <v>4500</v>
      </c>
      <c r="G132" s="3">
        <v>7000</v>
      </c>
      <c r="H132" s="3">
        <v>2500</v>
      </c>
      <c r="I132" s="4">
        <v>3.75</v>
      </c>
      <c r="J132" s="5" t="s">
        <v>11</v>
      </c>
      <c r="K132" s="30"/>
      <c r="L132" s="5"/>
      <c r="M132" s="23">
        <f>IFERROR(RAW데이터[[#This Row],[기대수익]]/RAW데이터[[#This Row],[수익]],"")</f>
        <v>1.5555555555555556</v>
      </c>
      <c r="N132" s="23">
        <f>IFERROR(RAW데이터[[#This Row],[생계수익]]/RAW데이터[[#This Row],[수익]],"")</f>
        <v>0.55555555555555558</v>
      </c>
      <c r="O132" s="45">
        <v>50</v>
      </c>
      <c r="P132" s="44" t="s">
        <v>85</v>
      </c>
      <c r="Q132" s="44" t="s">
        <v>99</v>
      </c>
      <c r="R132" s="44" t="s">
        <v>120</v>
      </c>
      <c r="S132" s="2" t="s">
        <v>99</v>
      </c>
    </row>
    <row r="133" spans="1:19" x14ac:dyDescent="0.3">
      <c r="A133" s="59">
        <v>37</v>
      </c>
      <c r="B133">
        <f t="shared" si="4"/>
        <v>35</v>
      </c>
      <c r="C133" s="2" t="s">
        <v>9</v>
      </c>
      <c r="D133" s="42">
        <v>10</v>
      </c>
      <c r="E133" s="43">
        <f>INT(RAW데이터[[#This Row],[경력]]/3)*3+3</f>
        <v>12</v>
      </c>
      <c r="F133" s="3">
        <v>4800</v>
      </c>
      <c r="G133" s="3">
        <v>6000</v>
      </c>
      <c r="H133" s="3">
        <v>3600</v>
      </c>
      <c r="I133" s="4">
        <v>1.25</v>
      </c>
      <c r="J133" s="5" t="s">
        <v>10</v>
      </c>
      <c r="K133" s="2">
        <v>1</v>
      </c>
      <c r="L133" s="5">
        <v>0</v>
      </c>
      <c r="M133" s="23">
        <f>IFERROR(RAW데이터[[#This Row],[기대수익]]/RAW데이터[[#This Row],[수익]],"")</f>
        <v>1.25</v>
      </c>
      <c r="N133" s="23">
        <f>IFERROR(RAW데이터[[#This Row],[생계수익]]/RAW데이터[[#This Row],[수익]],"")</f>
        <v>0.75</v>
      </c>
      <c r="O133" s="45">
        <v>40</v>
      </c>
      <c r="P133" s="44" t="s">
        <v>83</v>
      </c>
      <c r="Q133" s="44" t="s">
        <v>102</v>
      </c>
      <c r="R133" s="44" t="s">
        <v>119</v>
      </c>
      <c r="S133" s="2" t="s">
        <v>102</v>
      </c>
    </row>
    <row r="134" spans="1:19" x14ac:dyDescent="0.3">
      <c r="A134" s="59">
        <v>30</v>
      </c>
      <c r="B134">
        <f t="shared" si="4"/>
        <v>30</v>
      </c>
      <c r="C134" s="2" t="s">
        <v>9</v>
      </c>
      <c r="D134" s="42">
        <v>4</v>
      </c>
      <c r="E134" s="43">
        <f>INT(RAW데이터[[#This Row],[경력]]/3)*3+3</f>
        <v>6</v>
      </c>
      <c r="F134" s="3">
        <v>5000</v>
      </c>
      <c r="G134" s="3">
        <v>3000</v>
      </c>
      <c r="H134" s="3">
        <v>1500</v>
      </c>
      <c r="I134" s="4">
        <v>3.75</v>
      </c>
      <c r="J134" s="5" t="s">
        <v>11</v>
      </c>
      <c r="K134" s="30"/>
      <c r="L134" s="5"/>
      <c r="M134" s="23">
        <f>IFERROR(RAW데이터[[#This Row],[기대수익]]/RAW데이터[[#This Row],[수익]],"")</f>
        <v>0.6</v>
      </c>
      <c r="N134" s="23">
        <f>IFERROR(RAW데이터[[#This Row],[생계수익]]/RAW데이터[[#This Row],[수익]],"")</f>
        <v>0.3</v>
      </c>
      <c r="O134" s="45">
        <v>45</v>
      </c>
      <c r="P134" s="44" t="s">
        <v>82</v>
      </c>
      <c r="Q134" s="44" t="s">
        <v>99</v>
      </c>
      <c r="R134" s="44" t="s">
        <v>122</v>
      </c>
      <c r="S134" s="2" t="s">
        <v>99</v>
      </c>
    </row>
    <row r="135" spans="1:19" x14ac:dyDescent="0.3">
      <c r="A135" s="59">
        <v>24</v>
      </c>
      <c r="B135">
        <f t="shared" si="4"/>
        <v>20</v>
      </c>
      <c r="C135" s="2" t="s">
        <v>9</v>
      </c>
      <c r="D135" s="42">
        <v>6</v>
      </c>
      <c r="E135" s="43">
        <f>INT(RAW데이터[[#This Row],[경력]]/3)*3+3</f>
        <v>9</v>
      </c>
      <c r="F135" s="3">
        <v>4400</v>
      </c>
      <c r="G135" s="3">
        <v>10000</v>
      </c>
      <c r="H135" s="3">
        <v>2400</v>
      </c>
      <c r="I135" s="4">
        <v>5</v>
      </c>
      <c r="J135" s="5" t="s">
        <v>11</v>
      </c>
      <c r="K135" s="2"/>
      <c r="L135" s="5"/>
      <c r="M135" s="23">
        <f>IFERROR(RAW데이터[[#This Row],[기대수익]]/RAW데이터[[#This Row],[수익]],"")</f>
        <v>2.2727272727272729</v>
      </c>
      <c r="N135" s="23">
        <f>IFERROR(RAW데이터[[#This Row],[생계수익]]/RAW데이터[[#This Row],[수익]],"")</f>
        <v>0.54545454545454541</v>
      </c>
      <c r="O135" s="45">
        <v>50</v>
      </c>
      <c r="P135" s="44" t="s">
        <v>87</v>
      </c>
      <c r="Q135" s="44" t="s">
        <v>99</v>
      </c>
      <c r="R135" s="44" t="s">
        <v>118</v>
      </c>
      <c r="S135" s="2" t="s">
        <v>99</v>
      </c>
    </row>
    <row r="136" spans="1:19" x14ac:dyDescent="0.3">
      <c r="A136" s="59">
        <v>31</v>
      </c>
      <c r="B136">
        <f t="shared" si="4"/>
        <v>30</v>
      </c>
      <c r="C136" s="2" t="s">
        <v>9</v>
      </c>
      <c r="D136" s="42">
        <v>6</v>
      </c>
      <c r="E136" s="43">
        <f>INT(RAW데이터[[#This Row],[경력]]/3)*3+3</f>
        <v>9</v>
      </c>
      <c r="F136" s="3">
        <v>4000</v>
      </c>
      <c r="G136" s="3">
        <v>6000</v>
      </c>
      <c r="H136" s="3">
        <v>2000</v>
      </c>
      <c r="I136" s="4">
        <v>3.75</v>
      </c>
      <c r="J136" s="5" t="s">
        <v>11</v>
      </c>
      <c r="K136" s="30"/>
      <c r="L136" s="5"/>
      <c r="M136" s="23">
        <f>IFERROR(RAW데이터[[#This Row],[기대수익]]/RAW데이터[[#This Row],[수익]],"")</f>
        <v>1.5</v>
      </c>
      <c r="N136" s="23">
        <f>IFERROR(RAW데이터[[#This Row],[생계수익]]/RAW데이터[[#This Row],[수익]],"")</f>
        <v>0.5</v>
      </c>
      <c r="O136" s="45">
        <v>40</v>
      </c>
      <c r="P136" s="44" t="s">
        <v>87</v>
      </c>
      <c r="Q136" s="44" t="s">
        <v>113</v>
      </c>
      <c r="R136" s="44" t="s">
        <v>122</v>
      </c>
      <c r="S136" s="2" t="s">
        <v>113</v>
      </c>
    </row>
    <row r="137" spans="1:19" x14ac:dyDescent="0.3">
      <c r="A137" s="59">
        <v>39</v>
      </c>
      <c r="B137">
        <f t="shared" si="4"/>
        <v>35</v>
      </c>
      <c r="C137" s="2" t="s">
        <v>9</v>
      </c>
      <c r="D137" s="42">
        <v>17</v>
      </c>
      <c r="E137" s="43">
        <f>INT(RAW데이터[[#This Row],[경력]]/3)*3+3</f>
        <v>18</v>
      </c>
      <c r="F137" s="3">
        <v>7500</v>
      </c>
      <c r="G137" s="3">
        <v>10000</v>
      </c>
      <c r="H137" s="3">
        <v>5000</v>
      </c>
      <c r="I137" s="4">
        <v>3.75</v>
      </c>
      <c r="J137" s="5" t="s">
        <v>10</v>
      </c>
      <c r="K137" s="2">
        <v>0</v>
      </c>
      <c r="L137" s="5">
        <v>0</v>
      </c>
      <c r="M137" s="23">
        <f>IFERROR(RAW데이터[[#This Row],[기대수익]]/RAW데이터[[#This Row],[수익]],"")</f>
        <v>1.3333333333333333</v>
      </c>
      <c r="N137" s="23">
        <f>IFERROR(RAW데이터[[#This Row],[생계수익]]/RAW데이터[[#This Row],[수익]],"")</f>
        <v>0.66666666666666663</v>
      </c>
      <c r="O137" s="45">
        <v>45</v>
      </c>
      <c r="P137" s="44" t="s">
        <v>84</v>
      </c>
      <c r="Q137" s="44" t="s">
        <v>99</v>
      </c>
      <c r="R137" s="44" t="s">
        <v>121</v>
      </c>
      <c r="S137" s="2" t="s">
        <v>99</v>
      </c>
    </row>
    <row r="138" spans="1:19" ht="28.5" x14ac:dyDescent="0.3">
      <c r="A138" s="59">
        <v>26</v>
      </c>
      <c r="B138">
        <f t="shared" si="4"/>
        <v>25</v>
      </c>
      <c r="C138" s="2" t="s">
        <v>9</v>
      </c>
      <c r="D138" s="42">
        <v>4</v>
      </c>
      <c r="E138" s="43">
        <f>INT(RAW데이터[[#This Row],[경력]]/3)*3+3</f>
        <v>6</v>
      </c>
      <c r="F138" s="3">
        <v>3450</v>
      </c>
      <c r="G138" s="3">
        <v>6000</v>
      </c>
      <c r="H138" s="3">
        <v>3400</v>
      </c>
      <c r="I138" s="4">
        <v>3.75</v>
      </c>
      <c r="J138" s="5" t="s">
        <v>11</v>
      </c>
      <c r="K138" s="30"/>
      <c r="L138" s="5"/>
      <c r="M138" s="23">
        <f>IFERROR(RAW데이터[[#This Row],[기대수익]]/RAW데이터[[#This Row],[수익]],"")</f>
        <v>1.7391304347826086</v>
      </c>
      <c r="N138" s="23">
        <f>IFERROR(RAW데이터[[#This Row],[생계수익]]/RAW데이터[[#This Row],[수익]],"")</f>
        <v>0.98550724637681164</v>
      </c>
      <c r="O138" s="45">
        <v>45</v>
      </c>
      <c r="P138" s="44" t="s">
        <v>87</v>
      </c>
      <c r="Q138" s="44" t="s">
        <v>100</v>
      </c>
      <c r="R138" s="44" t="s">
        <v>122</v>
      </c>
      <c r="S138" s="2" t="s">
        <v>100</v>
      </c>
    </row>
    <row r="139" spans="1:19" x14ac:dyDescent="0.3">
      <c r="A139" s="59">
        <v>24</v>
      </c>
      <c r="B139">
        <f t="shared" si="4"/>
        <v>20</v>
      </c>
      <c r="C139" s="2" t="s">
        <v>9</v>
      </c>
      <c r="D139" s="42">
        <v>1</v>
      </c>
      <c r="E139" s="43">
        <f>INT(RAW데이터[[#This Row],[경력]]/3)*3+3</f>
        <v>3</v>
      </c>
      <c r="F139" s="3">
        <v>2450</v>
      </c>
      <c r="G139" s="3">
        <v>6000</v>
      </c>
      <c r="H139" s="3">
        <v>3000</v>
      </c>
      <c r="I139" s="4">
        <v>1.25</v>
      </c>
      <c r="J139" s="5" t="s">
        <v>11</v>
      </c>
      <c r="K139" s="30"/>
      <c r="L139" s="5"/>
      <c r="M139" s="23">
        <f>IFERROR(RAW데이터[[#This Row],[기대수익]]/RAW데이터[[#This Row],[수익]],"")</f>
        <v>2.4489795918367347</v>
      </c>
      <c r="N139" s="23">
        <f>IFERROR(RAW데이터[[#This Row],[생계수익]]/RAW데이터[[#This Row],[수익]],"")</f>
        <v>1.2244897959183674</v>
      </c>
      <c r="O139" s="45">
        <v>50</v>
      </c>
      <c r="P139" s="44" t="s">
        <v>87</v>
      </c>
      <c r="Q139" s="44" t="s">
        <v>99</v>
      </c>
      <c r="R139" s="44" t="s">
        <v>118</v>
      </c>
      <c r="S139" s="2" t="s">
        <v>99</v>
      </c>
    </row>
    <row r="140" spans="1:19" x14ac:dyDescent="0.3">
      <c r="A140" s="59">
        <v>31</v>
      </c>
      <c r="B140">
        <f t="shared" si="4"/>
        <v>30</v>
      </c>
      <c r="C140" s="2" t="s">
        <v>9</v>
      </c>
      <c r="D140" s="42">
        <v>6</v>
      </c>
      <c r="E140" s="43">
        <f>INT(RAW데이터[[#This Row],[경력]]/3)*3+3</f>
        <v>9</v>
      </c>
      <c r="F140" s="3">
        <v>5000</v>
      </c>
      <c r="G140" s="3">
        <v>10000</v>
      </c>
      <c r="H140" s="3">
        <v>7000</v>
      </c>
      <c r="I140" s="4">
        <v>1.25</v>
      </c>
      <c r="J140" s="5" t="s">
        <v>10</v>
      </c>
      <c r="K140" s="2">
        <v>1</v>
      </c>
      <c r="L140" s="5">
        <v>0</v>
      </c>
      <c r="M140" s="23">
        <f>IFERROR(RAW데이터[[#This Row],[기대수익]]/RAW데이터[[#This Row],[수익]],"")</f>
        <v>2</v>
      </c>
      <c r="N140" s="23">
        <f>IFERROR(RAW데이터[[#This Row],[생계수익]]/RAW데이터[[#This Row],[수익]],"")</f>
        <v>1.4</v>
      </c>
      <c r="O140" s="45">
        <v>60</v>
      </c>
      <c r="P140" s="44" t="s">
        <v>84</v>
      </c>
      <c r="Q140" s="44" t="s">
        <v>99</v>
      </c>
      <c r="R140" s="44" t="s">
        <v>119</v>
      </c>
      <c r="S140" s="2" t="s">
        <v>99</v>
      </c>
    </row>
    <row r="141" spans="1:19" x14ac:dyDescent="0.3">
      <c r="A141" s="59">
        <v>35</v>
      </c>
      <c r="B141">
        <f t="shared" si="4"/>
        <v>35</v>
      </c>
      <c r="C141" s="2" t="s">
        <v>9</v>
      </c>
      <c r="D141" s="42">
        <v>9</v>
      </c>
      <c r="E141" s="43">
        <f>INT(RAW데이터[[#This Row],[경력]]/3)*3+3</f>
        <v>12</v>
      </c>
      <c r="F141" s="3">
        <v>6000</v>
      </c>
      <c r="G141" s="3">
        <v>8000</v>
      </c>
      <c r="H141" s="3">
        <v>5000</v>
      </c>
      <c r="I141" s="4">
        <v>5</v>
      </c>
      <c r="J141" s="5" t="s">
        <v>10</v>
      </c>
      <c r="K141" s="2">
        <v>1</v>
      </c>
      <c r="L141" s="5">
        <v>0</v>
      </c>
      <c r="M141" s="23">
        <f>IFERROR(RAW데이터[[#This Row],[기대수익]]/RAW데이터[[#This Row],[수익]],"")</f>
        <v>1.3333333333333333</v>
      </c>
      <c r="N141" s="23">
        <f>IFERROR(RAW데이터[[#This Row],[생계수익]]/RAW데이터[[#This Row],[수익]],"")</f>
        <v>0.83333333333333337</v>
      </c>
      <c r="O141" s="45">
        <v>45</v>
      </c>
      <c r="P141" s="44" t="s">
        <v>87</v>
      </c>
      <c r="Q141" s="44" t="s">
        <v>98</v>
      </c>
      <c r="R141" s="44" t="s">
        <v>119</v>
      </c>
      <c r="S141" s="2" t="s">
        <v>98</v>
      </c>
    </row>
    <row r="142" spans="1:19" x14ac:dyDescent="0.3">
      <c r="A142" s="59">
        <v>36</v>
      </c>
      <c r="B142">
        <f t="shared" si="4"/>
        <v>35</v>
      </c>
      <c r="C142" s="2" t="s">
        <v>9</v>
      </c>
      <c r="D142" s="42">
        <v>10</v>
      </c>
      <c r="E142" s="43">
        <f>INT(RAW데이터[[#This Row],[경력]]/3)*3+3</f>
        <v>12</v>
      </c>
      <c r="F142" s="3">
        <v>5000</v>
      </c>
      <c r="G142" s="3">
        <v>6000</v>
      </c>
      <c r="H142" s="3">
        <v>5000</v>
      </c>
      <c r="I142" s="4">
        <v>2.5</v>
      </c>
      <c r="J142" s="5" t="s">
        <v>10</v>
      </c>
      <c r="K142" s="2">
        <v>0</v>
      </c>
      <c r="L142" s="5">
        <v>2</v>
      </c>
      <c r="M142" s="23">
        <f>IFERROR(RAW데이터[[#This Row],[기대수익]]/RAW데이터[[#This Row],[수익]],"")</f>
        <v>1.2</v>
      </c>
      <c r="N142" s="23">
        <f>IFERROR(RAW데이터[[#This Row],[생계수익]]/RAW데이터[[#This Row],[수익]],"")</f>
        <v>1</v>
      </c>
      <c r="O142" s="45">
        <v>45</v>
      </c>
      <c r="P142" s="44" t="s">
        <v>82</v>
      </c>
      <c r="Q142" s="44" t="s">
        <v>98</v>
      </c>
      <c r="R142" s="44" t="s">
        <v>122</v>
      </c>
      <c r="S142" s="2" t="s">
        <v>98</v>
      </c>
    </row>
    <row r="143" spans="1:19" x14ac:dyDescent="0.3">
      <c r="A143" s="59">
        <v>34</v>
      </c>
      <c r="B143">
        <f t="shared" si="4"/>
        <v>30</v>
      </c>
      <c r="C143" s="2" t="s">
        <v>9</v>
      </c>
      <c r="D143" s="42">
        <v>8</v>
      </c>
      <c r="E143" s="43">
        <f>INT(RAW데이터[[#This Row],[경력]]/3)*3+3</f>
        <v>9</v>
      </c>
      <c r="F143" s="3">
        <v>5000</v>
      </c>
      <c r="G143" s="3">
        <v>7000</v>
      </c>
      <c r="H143" s="3">
        <v>5000</v>
      </c>
      <c r="I143" s="4">
        <v>0</v>
      </c>
      <c r="J143" s="5" t="s">
        <v>10</v>
      </c>
      <c r="K143" s="2">
        <v>0</v>
      </c>
      <c r="L143" s="5">
        <v>2</v>
      </c>
      <c r="M143" s="23">
        <f>IFERROR(RAW데이터[[#This Row],[기대수익]]/RAW데이터[[#This Row],[수익]],"")</f>
        <v>1.4</v>
      </c>
      <c r="N143" s="23">
        <f>IFERROR(RAW데이터[[#This Row],[생계수익]]/RAW데이터[[#This Row],[수익]],"")</f>
        <v>1</v>
      </c>
      <c r="O143" s="45">
        <v>40</v>
      </c>
      <c r="P143" s="44" t="s">
        <v>87</v>
      </c>
      <c r="Q143" s="44" t="s">
        <v>113</v>
      </c>
      <c r="R143" s="44" t="s">
        <v>120</v>
      </c>
      <c r="S143" s="2" t="s">
        <v>113</v>
      </c>
    </row>
    <row r="144" spans="1:19" x14ac:dyDescent="0.3">
      <c r="A144" s="59">
        <v>39</v>
      </c>
      <c r="B144">
        <f t="shared" si="4"/>
        <v>35</v>
      </c>
      <c r="C144" s="2" t="s">
        <v>9</v>
      </c>
      <c r="D144" s="42">
        <v>12</v>
      </c>
      <c r="E144" s="43">
        <f>INT(RAW데이터[[#This Row],[경력]]/3)*3+3</f>
        <v>15</v>
      </c>
      <c r="F144" s="3">
        <v>5300</v>
      </c>
      <c r="G144" s="3">
        <v>10000</v>
      </c>
      <c r="H144" s="3">
        <v>8000</v>
      </c>
      <c r="I144" s="4">
        <v>3.75</v>
      </c>
      <c r="J144" s="5" t="s">
        <v>10</v>
      </c>
      <c r="K144" s="2">
        <v>1</v>
      </c>
      <c r="L144" s="5">
        <v>3</v>
      </c>
      <c r="M144" s="23">
        <f>IFERROR(RAW데이터[[#This Row],[기대수익]]/RAW데이터[[#This Row],[수익]],"")</f>
        <v>1.8867924528301887</v>
      </c>
      <c r="N144" s="23">
        <f>IFERROR(RAW데이터[[#This Row],[생계수익]]/RAW데이터[[#This Row],[수익]],"")</f>
        <v>1.5094339622641511</v>
      </c>
      <c r="O144" s="45">
        <v>50</v>
      </c>
      <c r="P144" s="44" t="s">
        <v>84</v>
      </c>
      <c r="Q144" s="44" t="s">
        <v>99</v>
      </c>
      <c r="R144" s="44" t="s">
        <v>118</v>
      </c>
      <c r="S144" s="2" t="s">
        <v>99</v>
      </c>
    </row>
    <row r="145" spans="1:19" x14ac:dyDescent="0.3">
      <c r="A145" s="59">
        <v>28</v>
      </c>
      <c r="B145">
        <f t="shared" si="4"/>
        <v>25</v>
      </c>
      <c r="C145" s="2" t="s">
        <v>9</v>
      </c>
      <c r="D145" s="42">
        <v>3</v>
      </c>
      <c r="E145" s="43">
        <f>INT(RAW데이터[[#This Row],[경력]]/3)*3+3</f>
        <v>6</v>
      </c>
      <c r="F145" s="3">
        <v>2600</v>
      </c>
      <c r="G145" s="3">
        <v>3200</v>
      </c>
      <c r="H145" s="3">
        <v>1800</v>
      </c>
      <c r="I145" s="4">
        <v>1.25</v>
      </c>
      <c r="J145" s="5" t="s">
        <v>11</v>
      </c>
      <c r="K145" s="30"/>
      <c r="L145" s="5"/>
      <c r="M145" s="23">
        <f>IFERROR(RAW데이터[[#This Row],[기대수익]]/RAW데이터[[#This Row],[수익]],"")</f>
        <v>1.2307692307692308</v>
      </c>
      <c r="N145" s="23">
        <f>IFERROR(RAW데이터[[#This Row],[생계수익]]/RAW데이터[[#This Row],[수익]],"")</f>
        <v>0.69230769230769229</v>
      </c>
      <c r="O145" s="45">
        <v>35</v>
      </c>
      <c r="P145" s="44" t="s">
        <v>82</v>
      </c>
      <c r="Q145" s="44" t="s">
        <v>99</v>
      </c>
      <c r="R145" s="44" t="s">
        <v>120</v>
      </c>
      <c r="S145" s="2" t="s">
        <v>99</v>
      </c>
    </row>
    <row r="146" spans="1:19" x14ac:dyDescent="0.3">
      <c r="A146" s="59">
        <v>33</v>
      </c>
      <c r="B146">
        <f t="shared" si="4"/>
        <v>30</v>
      </c>
      <c r="C146" s="2" t="s">
        <v>9</v>
      </c>
      <c r="D146" s="42">
        <v>8</v>
      </c>
      <c r="E146" s="43">
        <f>INT(RAW데이터[[#This Row],[경력]]/3)*3+3</f>
        <v>9</v>
      </c>
      <c r="F146" s="3">
        <v>6100</v>
      </c>
      <c r="G146" s="3">
        <v>8000</v>
      </c>
      <c r="H146" s="3">
        <v>4000</v>
      </c>
      <c r="I146" s="4">
        <v>3.75</v>
      </c>
      <c r="J146" s="5" t="s">
        <v>10</v>
      </c>
      <c r="K146" s="2">
        <v>0</v>
      </c>
      <c r="L146" s="5">
        <v>0</v>
      </c>
      <c r="M146" s="23">
        <f>IFERROR(RAW데이터[[#This Row],[기대수익]]/RAW데이터[[#This Row],[수익]],"")</f>
        <v>1.3114754098360655</v>
      </c>
      <c r="N146" s="23">
        <f>IFERROR(RAW데이터[[#This Row],[생계수익]]/RAW데이터[[#This Row],[수익]],"")</f>
        <v>0.65573770491803274</v>
      </c>
      <c r="O146" s="45">
        <v>45</v>
      </c>
      <c r="P146" s="44" t="s">
        <v>82</v>
      </c>
      <c r="Q146" s="44" t="s">
        <v>101</v>
      </c>
      <c r="R146" s="44" t="s">
        <v>119</v>
      </c>
      <c r="S146" s="2" t="s">
        <v>101</v>
      </c>
    </row>
    <row r="147" spans="1:19" x14ac:dyDescent="0.3">
      <c r="A147" s="59">
        <v>27</v>
      </c>
      <c r="B147">
        <f t="shared" si="4"/>
        <v>25</v>
      </c>
      <c r="C147" s="2" t="s">
        <v>9</v>
      </c>
      <c r="D147" s="42">
        <v>3</v>
      </c>
      <c r="E147" s="43">
        <f>INT(RAW데이터[[#This Row],[경력]]/3)*3+3</f>
        <v>6</v>
      </c>
      <c r="F147" s="3">
        <v>2600</v>
      </c>
      <c r="G147" s="3">
        <v>3000</v>
      </c>
      <c r="H147" s="3">
        <v>3000</v>
      </c>
      <c r="I147" s="4">
        <v>2.5</v>
      </c>
      <c r="J147" s="5" t="s">
        <v>11</v>
      </c>
      <c r="K147" s="30"/>
      <c r="L147" s="5"/>
      <c r="M147" s="23">
        <f>IFERROR(RAW데이터[[#This Row],[기대수익]]/RAW데이터[[#This Row],[수익]],"")</f>
        <v>1.1538461538461537</v>
      </c>
      <c r="N147" s="23">
        <f>IFERROR(RAW데이터[[#This Row],[생계수익]]/RAW데이터[[#This Row],[수익]],"")</f>
        <v>1.1538461538461537</v>
      </c>
      <c r="O147" s="45">
        <v>45</v>
      </c>
      <c r="P147" s="44" t="s">
        <v>85</v>
      </c>
      <c r="Q147" s="44" t="s">
        <v>114</v>
      </c>
      <c r="R147" s="44" t="s">
        <v>119</v>
      </c>
      <c r="S147" s="2" t="s">
        <v>114</v>
      </c>
    </row>
    <row r="148" spans="1:19" x14ac:dyDescent="0.3">
      <c r="A148" s="59">
        <v>33</v>
      </c>
      <c r="B148">
        <f t="shared" si="4"/>
        <v>30</v>
      </c>
      <c r="C148" s="2" t="s">
        <v>9</v>
      </c>
      <c r="D148" s="42">
        <v>15</v>
      </c>
      <c r="E148" s="43">
        <f>INT(RAW데이터[[#This Row],[경력]]/3)*3+3</f>
        <v>18</v>
      </c>
      <c r="F148" s="3">
        <v>5000</v>
      </c>
      <c r="G148" s="3">
        <v>14000</v>
      </c>
      <c r="H148" s="3">
        <v>5000</v>
      </c>
      <c r="I148" s="4">
        <v>3.75</v>
      </c>
      <c r="J148" s="5" t="s">
        <v>11</v>
      </c>
      <c r="K148" s="30"/>
      <c r="L148" s="5"/>
      <c r="M148" s="23">
        <f>IFERROR(RAW데이터[[#This Row],[기대수익]]/RAW데이터[[#This Row],[수익]],"")</f>
        <v>2.8</v>
      </c>
      <c r="N148" s="23">
        <f>IFERROR(RAW데이터[[#This Row],[생계수익]]/RAW데이터[[#This Row],[수익]],"")</f>
        <v>1</v>
      </c>
      <c r="O148" s="45">
        <v>90</v>
      </c>
      <c r="P148" s="44" t="s">
        <v>82</v>
      </c>
      <c r="Q148" s="44" t="s">
        <v>97</v>
      </c>
      <c r="R148" s="44" t="s">
        <v>119</v>
      </c>
      <c r="S148" s="2" t="s">
        <v>97</v>
      </c>
    </row>
    <row r="149" spans="1:19" x14ac:dyDescent="0.3">
      <c r="A149" s="59">
        <v>25</v>
      </c>
      <c r="B149">
        <f t="shared" si="4"/>
        <v>25</v>
      </c>
      <c r="C149" s="2" t="s">
        <v>9</v>
      </c>
      <c r="D149" s="42">
        <v>3</v>
      </c>
      <c r="E149" s="43">
        <f>INT(RAW데이터[[#This Row],[경력]]/3)*3+3</f>
        <v>6</v>
      </c>
      <c r="F149" s="3">
        <v>2400</v>
      </c>
      <c r="G149" s="3">
        <v>3500</v>
      </c>
      <c r="H149" s="3">
        <v>2000</v>
      </c>
      <c r="I149" s="4">
        <v>2.5</v>
      </c>
      <c r="J149" s="5" t="s">
        <v>11</v>
      </c>
      <c r="K149" s="30"/>
      <c r="L149" s="5"/>
      <c r="M149" s="23">
        <f>IFERROR(RAW데이터[[#This Row],[기대수익]]/RAW데이터[[#This Row],[수익]],"")</f>
        <v>1.4583333333333333</v>
      </c>
      <c r="N149" s="23">
        <f>IFERROR(RAW데이터[[#This Row],[생계수익]]/RAW데이터[[#This Row],[수익]],"")</f>
        <v>0.83333333333333337</v>
      </c>
      <c r="O149" s="45">
        <v>50</v>
      </c>
      <c r="P149" s="44" t="s">
        <v>87</v>
      </c>
      <c r="Q149" s="44" t="s">
        <v>99</v>
      </c>
      <c r="R149" s="44" t="s">
        <v>120</v>
      </c>
      <c r="S149" s="2" t="s">
        <v>99</v>
      </c>
    </row>
    <row r="150" spans="1:19" x14ac:dyDescent="0.3">
      <c r="A150" s="59">
        <v>36</v>
      </c>
      <c r="B150">
        <f t="shared" si="4"/>
        <v>35</v>
      </c>
      <c r="C150" s="2" t="s">
        <v>9</v>
      </c>
      <c r="D150" s="42">
        <v>10</v>
      </c>
      <c r="E150" s="43">
        <f>INT(RAW데이터[[#This Row],[경력]]/3)*3+3</f>
        <v>12</v>
      </c>
      <c r="F150" s="3">
        <v>4640</v>
      </c>
      <c r="G150" s="3">
        <v>8000</v>
      </c>
      <c r="H150" s="3">
        <v>5000</v>
      </c>
      <c r="I150" s="4">
        <v>2.5</v>
      </c>
      <c r="J150" s="5" t="s">
        <v>10</v>
      </c>
      <c r="K150" s="2">
        <v>0</v>
      </c>
      <c r="L150" s="5">
        <v>2</v>
      </c>
      <c r="M150" s="23">
        <f>IFERROR(RAW데이터[[#This Row],[기대수익]]/RAW데이터[[#This Row],[수익]],"")</f>
        <v>1.7241379310344827</v>
      </c>
      <c r="N150" s="23">
        <f>IFERROR(RAW데이터[[#This Row],[생계수익]]/RAW데이터[[#This Row],[수익]],"")</f>
        <v>1.0775862068965518</v>
      </c>
      <c r="O150" s="45">
        <v>45</v>
      </c>
      <c r="P150" s="44" t="s">
        <v>83</v>
      </c>
      <c r="Q150" s="44" t="s">
        <v>101</v>
      </c>
      <c r="R150" s="44" t="s">
        <v>123</v>
      </c>
      <c r="S150" s="2" t="s">
        <v>101</v>
      </c>
    </row>
    <row r="151" spans="1:19" x14ac:dyDescent="0.3">
      <c r="A151" s="59">
        <v>27</v>
      </c>
      <c r="B151">
        <f t="shared" si="4"/>
        <v>25</v>
      </c>
      <c r="C151" s="2" t="s">
        <v>9</v>
      </c>
      <c r="D151" s="42">
        <v>5</v>
      </c>
      <c r="E151" s="43">
        <f>INT(RAW데이터[[#This Row],[경력]]/3)*3+3</f>
        <v>6</v>
      </c>
      <c r="F151" s="3">
        <v>2200</v>
      </c>
      <c r="G151" s="3">
        <v>4500</v>
      </c>
      <c r="H151" s="3">
        <v>2200</v>
      </c>
      <c r="I151" s="4">
        <v>1.25</v>
      </c>
      <c r="J151" s="5" t="s">
        <v>11</v>
      </c>
      <c r="K151" s="2"/>
      <c r="L151" s="5"/>
      <c r="M151" s="23">
        <f>IFERROR(RAW데이터[[#This Row],[기대수익]]/RAW데이터[[#This Row],[수익]],"")</f>
        <v>2.0454545454545454</v>
      </c>
      <c r="N151" s="23">
        <f>IFERROR(RAW데이터[[#This Row],[생계수익]]/RAW데이터[[#This Row],[수익]],"")</f>
        <v>1</v>
      </c>
      <c r="O151" s="45">
        <v>45</v>
      </c>
      <c r="P151" s="44" t="s">
        <v>84</v>
      </c>
      <c r="Q151" s="44" t="s">
        <v>99</v>
      </c>
      <c r="R151" s="44" t="s">
        <v>121</v>
      </c>
      <c r="S151" s="2" t="s">
        <v>99</v>
      </c>
    </row>
    <row r="152" spans="1:19" x14ac:dyDescent="0.3">
      <c r="A152" s="59">
        <v>27</v>
      </c>
      <c r="B152">
        <f t="shared" si="4"/>
        <v>25</v>
      </c>
      <c r="C152" s="2" t="s">
        <v>9</v>
      </c>
      <c r="D152" s="42">
        <v>3</v>
      </c>
      <c r="E152" s="43">
        <f>INT(RAW데이터[[#This Row],[경력]]/3)*3+3</f>
        <v>6</v>
      </c>
      <c r="F152" s="3">
        <v>2400</v>
      </c>
      <c r="G152" s="3">
        <v>3500</v>
      </c>
      <c r="H152" s="3">
        <v>2000</v>
      </c>
      <c r="I152" s="4">
        <v>3.75</v>
      </c>
      <c r="J152" s="5" t="s">
        <v>11</v>
      </c>
      <c r="K152" s="30"/>
      <c r="L152" s="5"/>
      <c r="M152" s="23">
        <f>IFERROR(RAW데이터[[#This Row],[기대수익]]/RAW데이터[[#This Row],[수익]],"")</f>
        <v>1.4583333333333333</v>
      </c>
      <c r="N152" s="23">
        <f>IFERROR(RAW데이터[[#This Row],[생계수익]]/RAW데이터[[#This Row],[수익]],"")</f>
        <v>0.83333333333333337</v>
      </c>
      <c r="O152" s="45">
        <v>45</v>
      </c>
      <c r="P152" s="44" t="s">
        <v>87</v>
      </c>
      <c r="Q152" s="44" t="s">
        <v>101</v>
      </c>
      <c r="R152" s="44" t="s">
        <v>119</v>
      </c>
      <c r="S152" s="2" t="s">
        <v>101</v>
      </c>
    </row>
    <row r="153" spans="1:19" x14ac:dyDescent="0.3">
      <c r="A153" s="59">
        <v>29</v>
      </c>
      <c r="B153">
        <f t="shared" si="4"/>
        <v>25</v>
      </c>
      <c r="C153" s="2" t="s">
        <v>9</v>
      </c>
      <c r="D153" s="42">
        <v>7</v>
      </c>
      <c r="E153" s="43">
        <f>INT(RAW데이터[[#This Row],[경력]]/3)*3+3</f>
        <v>9</v>
      </c>
      <c r="F153" s="3">
        <v>3740</v>
      </c>
      <c r="G153" s="3">
        <v>8000</v>
      </c>
      <c r="H153" s="3">
        <v>4000</v>
      </c>
      <c r="I153" s="4">
        <v>2.5</v>
      </c>
      <c r="J153" s="5" t="s">
        <v>10</v>
      </c>
      <c r="K153" s="2">
        <v>0</v>
      </c>
      <c r="L153" s="5">
        <v>1</v>
      </c>
      <c r="M153" s="23">
        <f>IFERROR(RAW데이터[[#This Row],[기대수익]]/RAW데이터[[#This Row],[수익]],"")</f>
        <v>2.1390374331550803</v>
      </c>
      <c r="N153" s="23">
        <f>IFERROR(RAW데이터[[#This Row],[생계수익]]/RAW데이터[[#This Row],[수익]],"")</f>
        <v>1.0695187165775402</v>
      </c>
      <c r="O153" s="45">
        <v>45</v>
      </c>
      <c r="P153" s="44" t="s">
        <v>87</v>
      </c>
      <c r="Q153" s="44" t="s">
        <v>98</v>
      </c>
      <c r="R153" s="44" t="s">
        <v>120</v>
      </c>
      <c r="S153" s="2" t="s">
        <v>98</v>
      </c>
    </row>
    <row r="154" spans="1:19" x14ac:dyDescent="0.3">
      <c r="A154" s="59">
        <v>25</v>
      </c>
      <c r="B154">
        <f t="shared" si="4"/>
        <v>25</v>
      </c>
      <c r="C154" s="2" t="s">
        <v>9</v>
      </c>
      <c r="D154" s="42">
        <v>1</v>
      </c>
      <c r="E154" s="43">
        <f>INT(RAW데이터[[#This Row],[경력]]/3)*3+3</f>
        <v>3</v>
      </c>
      <c r="F154" s="3">
        <v>3100</v>
      </c>
      <c r="G154" s="3">
        <v>3500</v>
      </c>
      <c r="H154" s="3">
        <v>2800</v>
      </c>
      <c r="I154" s="4">
        <v>0</v>
      </c>
      <c r="J154" s="5" t="s">
        <v>11</v>
      </c>
      <c r="K154" s="30"/>
      <c r="L154" s="5"/>
      <c r="M154" s="23">
        <f>IFERROR(RAW데이터[[#This Row],[기대수익]]/RAW데이터[[#This Row],[수익]],"")</f>
        <v>1.1290322580645162</v>
      </c>
      <c r="N154" s="23">
        <f>IFERROR(RAW데이터[[#This Row],[생계수익]]/RAW데이터[[#This Row],[수익]],"")</f>
        <v>0.90322580645161288</v>
      </c>
      <c r="O154" s="45">
        <v>45</v>
      </c>
      <c r="P154" s="44" t="s">
        <v>94</v>
      </c>
      <c r="Q154" s="44" t="s">
        <v>102</v>
      </c>
      <c r="R154" s="44" t="s">
        <v>122</v>
      </c>
      <c r="S154" s="2" t="s">
        <v>102</v>
      </c>
    </row>
    <row r="155" spans="1:19" ht="28.5" x14ac:dyDescent="0.3">
      <c r="A155" s="59">
        <v>34</v>
      </c>
      <c r="B155">
        <f t="shared" si="4"/>
        <v>30</v>
      </c>
      <c r="C155" s="2" t="s">
        <v>9</v>
      </c>
      <c r="D155" s="42">
        <v>7</v>
      </c>
      <c r="E155" s="43">
        <f>INT(RAW데이터[[#This Row],[경력]]/3)*3+3</f>
        <v>9</v>
      </c>
      <c r="F155" s="3">
        <v>8000</v>
      </c>
      <c r="G155" s="3">
        <v>10000</v>
      </c>
      <c r="H155" s="3">
        <v>8000</v>
      </c>
      <c r="I155" s="4">
        <v>2.5</v>
      </c>
      <c r="J155" s="5" t="s">
        <v>10</v>
      </c>
      <c r="K155" s="2">
        <v>1</v>
      </c>
      <c r="L155" s="5">
        <v>0</v>
      </c>
      <c r="M155" s="23">
        <f>IFERROR(RAW데이터[[#This Row],[기대수익]]/RAW데이터[[#This Row],[수익]],"")</f>
        <v>1.25</v>
      </c>
      <c r="N155" s="23">
        <f>IFERROR(RAW데이터[[#This Row],[생계수익]]/RAW데이터[[#This Row],[수익]],"")</f>
        <v>1</v>
      </c>
      <c r="O155" s="45">
        <v>45</v>
      </c>
      <c r="P155" s="44" t="s">
        <v>87</v>
      </c>
      <c r="Q155" s="44" t="s">
        <v>100</v>
      </c>
      <c r="R155" s="44" t="s">
        <v>118</v>
      </c>
      <c r="S155" s="2" t="s">
        <v>100</v>
      </c>
    </row>
    <row r="156" spans="1:19" x14ac:dyDescent="0.3">
      <c r="A156" s="59">
        <v>36</v>
      </c>
      <c r="B156">
        <f t="shared" si="4"/>
        <v>35</v>
      </c>
      <c r="C156" s="2" t="s">
        <v>9</v>
      </c>
      <c r="D156" s="42">
        <v>2</v>
      </c>
      <c r="E156" s="43">
        <f>INT(RAW데이터[[#This Row],[경력]]/3)*3+3</f>
        <v>3</v>
      </c>
      <c r="F156" s="3">
        <v>3000</v>
      </c>
      <c r="G156" s="3">
        <v>4000</v>
      </c>
      <c r="H156" s="3">
        <v>2400</v>
      </c>
      <c r="I156" s="4">
        <v>2.5</v>
      </c>
      <c r="J156" s="5" t="s">
        <v>11</v>
      </c>
      <c r="K156" s="30"/>
      <c r="L156" s="5"/>
      <c r="M156" s="23">
        <f>IFERROR(RAW데이터[[#This Row],[기대수익]]/RAW데이터[[#This Row],[수익]],"")</f>
        <v>1.3333333333333333</v>
      </c>
      <c r="N156" s="23">
        <f>IFERROR(RAW데이터[[#This Row],[생계수익]]/RAW데이터[[#This Row],[수익]],"")</f>
        <v>0.8</v>
      </c>
      <c r="O156" s="45"/>
      <c r="P156" s="44" t="s">
        <v>95</v>
      </c>
      <c r="Q156" s="44" t="s">
        <v>101</v>
      </c>
      <c r="R156" s="44" t="s">
        <v>119</v>
      </c>
      <c r="S156" s="2" t="s">
        <v>101</v>
      </c>
    </row>
    <row r="157" spans="1:19" x14ac:dyDescent="0.3">
      <c r="A157" s="59">
        <v>30</v>
      </c>
      <c r="B157">
        <f t="shared" si="4"/>
        <v>30</v>
      </c>
      <c r="C157" s="2" t="s">
        <v>9</v>
      </c>
      <c r="D157" s="42">
        <v>4</v>
      </c>
      <c r="E157" s="43">
        <f>INT(RAW데이터[[#This Row],[경력]]/3)*3+3</f>
        <v>6</v>
      </c>
      <c r="F157" s="3">
        <v>3720</v>
      </c>
      <c r="G157" s="3">
        <v>4800</v>
      </c>
      <c r="H157" s="3">
        <v>4000</v>
      </c>
      <c r="I157" s="4">
        <v>1.25</v>
      </c>
      <c r="J157" s="5" t="s">
        <v>11</v>
      </c>
      <c r="K157" s="30"/>
      <c r="L157" s="5"/>
      <c r="M157" s="23">
        <f>IFERROR(RAW데이터[[#This Row],[기대수익]]/RAW데이터[[#This Row],[수익]],"")</f>
        <v>1.2903225806451613</v>
      </c>
      <c r="N157" s="23">
        <f>IFERROR(RAW데이터[[#This Row],[생계수익]]/RAW데이터[[#This Row],[수익]],"")</f>
        <v>1.075268817204301</v>
      </c>
      <c r="O157" s="45">
        <v>45</v>
      </c>
      <c r="P157" s="44" t="s">
        <v>83</v>
      </c>
      <c r="Q157" s="44" t="s">
        <v>101</v>
      </c>
      <c r="R157" s="44" t="s">
        <v>120</v>
      </c>
      <c r="S157" s="2" t="s">
        <v>101</v>
      </c>
    </row>
    <row r="158" spans="1:19" ht="28.5" x14ac:dyDescent="0.3">
      <c r="A158" s="59">
        <v>31</v>
      </c>
      <c r="B158">
        <f t="shared" si="4"/>
        <v>30</v>
      </c>
      <c r="C158" s="2" t="s">
        <v>13</v>
      </c>
      <c r="D158" s="42">
        <v>7</v>
      </c>
      <c r="E158" s="43">
        <f>INT(RAW데이터[[#This Row],[경력]]/3)*3+3</f>
        <v>9</v>
      </c>
      <c r="F158" s="3">
        <v>3500</v>
      </c>
      <c r="G158" s="3">
        <v>4800</v>
      </c>
      <c r="H158" s="3">
        <v>3200</v>
      </c>
      <c r="I158" s="4">
        <v>2.5</v>
      </c>
      <c r="J158" s="5" t="s">
        <v>11</v>
      </c>
      <c r="K158" s="30"/>
      <c r="L158" s="5"/>
      <c r="M158" s="23">
        <f>IFERROR(RAW데이터[[#This Row],[기대수익]]/RAW데이터[[#This Row],[수익]],"")</f>
        <v>1.3714285714285714</v>
      </c>
      <c r="N158" s="23">
        <f>IFERROR(RAW데이터[[#This Row],[생계수익]]/RAW데이터[[#This Row],[수익]],"")</f>
        <v>0.91428571428571426</v>
      </c>
      <c r="O158" s="45">
        <v>42</v>
      </c>
      <c r="P158" s="44" t="s">
        <v>82</v>
      </c>
      <c r="Q158" s="44" t="s">
        <v>100</v>
      </c>
      <c r="R158" s="44" t="s">
        <v>122</v>
      </c>
      <c r="S158" s="2" t="s">
        <v>100</v>
      </c>
    </row>
    <row r="159" spans="1:19" x14ac:dyDescent="0.3">
      <c r="A159" s="59">
        <v>35</v>
      </c>
      <c r="B159">
        <f t="shared" si="4"/>
        <v>35</v>
      </c>
      <c r="C159" s="2" t="s">
        <v>9</v>
      </c>
      <c r="D159" s="42">
        <v>6</v>
      </c>
      <c r="E159" s="43">
        <f>INT(RAW데이터[[#This Row],[경력]]/3)*3+3</f>
        <v>9</v>
      </c>
      <c r="F159" s="3">
        <v>4850</v>
      </c>
      <c r="G159" s="3">
        <v>8000</v>
      </c>
      <c r="H159" s="3">
        <v>4300</v>
      </c>
      <c r="I159" s="4">
        <v>1.25</v>
      </c>
      <c r="J159" s="5" t="s">
        <v>10</v>
      </c>
      <c r="K159" s="2">
        <v>1</v>
      </c>
      <c r="L159" s="5">
        <v>0</v>
      </c>
      <c r="M159" s="23">
        <f>IFERROR(RAW데이터[[#This Row],[기대수익]]/RAW데이터[[#This Row],[수익]],"")</f>
        <v>1.6494845360824741</v>
      </c>
      <c r="N159" s="23">
        <f>IFERROR(RAW데이터[[#This Row],[생계수익]]/RAW데이터[[#This Row],[수익]],"")</f>
        <v>0.88659793814432986</v>
      </c>
      <c r="O159" s="45">
        <v>38</v>
      </c>
      <c r="P159" s="44" t="s">
        <v>83</v>
      </c>
      <c r="Q159" s="44" t="s">
        <v>99</v>
      </c>
      <c r="R159" s="44" t="s">
        <v>118</v>
      </c>
      <c r="S159" s="2" t="s">
        <v>99</v>
      </c>
    </row>
    <row r="160" spans="1:19" ht="28.5" x14ac:dyDescent="0.3">
      <c r="A160" s="59">
        <v>37</v>
      </c>
      <c r="B160">
        <f t="shared" si="4"/>
        <v>35</v>
      </c>
      <c r="C160" s="2" t="s">
        <v>9</v>
      </c>
      <c r="D160" s="42">
        <v>15</v>
      </c>
      <c r="E160" s="43">
        <f>INT(RAW데이터[[#This Row],[경력]]/3)*3+3</f>
        <v>18</v>
      </c>
      <c r="F160" s="3">
        <v>5000</v>
      </c>
      <c r="G160" s="3">
        <v>10000</v>
      </c>
      <c r="H160" s="3">
        <v>6000</v>
      </c>
      <c r="I160" s="4">
        <v>2.5</v>
      </c>
      <c r="J160" s="5" t="s">
        <v>10</v>
      </c>
      <c r="K160" s="2">
        <v>0</v>
      </c>
      <c r="L160" s="5">
        <v>2</v>
      </c>
      <c r="M160" s="23">
        <f>IFERROR(RAW데이터[[#This Row],[기대수익]]/RAW데이터[[#This Row],[수익]],"")</f>
        <v>2</v>
      </c>
      <c r="N160" s="23">
        <f>IFERROR(RAW데이터[[#This Row],[생계수익]]/RAW데이터[[#This Row],[수익]],"")</f>
        <v>1.2</v>
      </c>
      <c r="O160" s="45">
        <v>45</v>
      </c>
      <c r="P160" s="44" t="s">
        <v>87</v>
      </c>
      <c r="Q160" s="44" t="s">
        <v>100</v>
      </c>
      <c r="R160" s="44" t="s">
        <v>119</v>
      </c>
      <c r="S160" s="2" t="s">
        <v>100</v>
      </c>
    </row>
    <row r="161" spans="1:19" x14ac:dyDescent="0.3">
      <c r="A161" s="59">
        <v>23</v>
      </c>
      <c r="B161">
        <f t="shared" si="4"/>
        <v>20</v>
      </c>
      <c r="C161" s="2" t="s">
        <v>9</v>
      </c>
      <c r="D161" s="42">
        <v>3</v>
      </c>
      <c r="E161" s="43">
        <f>INT(RAW데이터[[#This Row],[경력]]/3)*3+3</f>
        <v>6</v>
      </c>
      <c r="F161" s="3">
        <v>1900</v>
      </c>
      <c r="G161" s="3">
        <v>3000</v>
      </c>
      <c r="H161" s="3">
        <v>800</v>
      </c>
      <c r="I161" s="4">
        <v>0</v>
      </c>
      <c r="J161" s="5" t="s">
        <v>11</v>
      </c>
      <c r="K161" s="30"/>
      <c r="L161" s="5"/>
      <c r="M161" s="23">
        <f>IFERROR(RAW데이터[[#This Row],[기대수익]]/RAW데이터[[#This Row],[수익]],"")</f>
        <v>1.5789473684210527</v>
      </c>
      <c r="N161" s="23">
        <f>IFERROR(RAW데이터[[#This Row],[생계수익]]/RAW데이터[[#This Row],[수익]],"")</f>
        <v>0.42105263157894735</v>
      </c>
      <c r="O161" s="45">
        <v>45</v>
      </c>
      <c r="P161" s="44" t="s">
        <v>87</v>
      </c>
      <c r="Q161" s="44" t="s">
        <v>97</v>
      </c>
      <c r="R161" s="44" t="s">
        <v>119</v>
      </c>
      <c r="S161" s="2" t="s">
        <v>97</v>
      </c>
    </row>
    <row r="162" spans="1:19" x14ac:dyDescent="0.3">
      <c r="A162" s="59">
        <v>35</v>
      </c>
      <c r="B162">
        <f t="shared" ref="B162:B185" si="5">INT(A162/5)*5</f>
        <v>35</v>
      </c>
      <c r="C162" s="2" t="s">
        <v>9</v>
      </c>
      <c r="D162" s="42">
        <v>10</v>
      </c>
      <c r="E162" s="43">
        <f>INT(RAW데이터[[#This Row],[경력]]/3)*3+3</f>
        <v>12</v>
      </c>
      <c r="F162" s="3">
        <v>5000</v>
      </c>
      <c r="G162" s="3">
        <v>8000</v>
      </c>
      <c r="H162" s="3">
        <v>5000</v>
      </c>
      <c r="I162" s="4">
        <v>1.25</v>
      </c>
      <c r="J162" s="5" t="s">
        <v>10</v>
      </c>
      <c r="K162" s="2">
        <v>1</v>
      </c>
      <c r="L162" s="5">
        <v>2</v>
      </c>
      <c r="M162" s="23">
        <f>IFERROR(RAW데이터[[#This Row],[기대수익]]/RAW데이터[[#This Row],[수익]],"")</f>
        <v>1.6</v>
      </c>
      <c r="N162" s="23">
        <f>IFERROR(RAW데이터[[#This Row],[생계수익]]/RAW데이터[[#This Row],[수익]],"")</f>
        <v>1</v>
      </c>
      <c r="O162" s="45">
        <v>40</v>
      </c>
      <c r="P162" s="44" t="s">
        <v>85</v>
      </c>
      <c r="Q162" s="44" t="s">
        <v>102</v>
      </c>
      <c r="R162" s="44" t="s">
        <v>118</v>
      </c>
      <c r="S162" s="2" t="s">
        <v>102</v>
      </c>
    </row>
    <row r="163" spans="1:19" ht="28.5" x14ac:dyDescent="0.3">
      <c r="A163" s="59">
        <v>31</v>
      </c>
      <c r="B163">
        <f t="shared" si="5"/>
        <v>30</v>
      </c>
      <c r="C163" s="2" t="s">
        <v>9</v>
      </c>
      <c r="D163" s="42">
        <v>8</v>
      </c>
      <c r="E163" s="43">
        <f>INT(RAW데이터[[#This Row],[경력]]/3)*3+3</f>
        <v>9</v>
      </c>
      <c r="F163" s="3">
        <v>3600</v>
      </c>
      <c r="G163" s="3">
        <v>5000</v>
      </c>
      <c r="H163" s="3">
        <v>1200</v>
      </c>
      <c r="I163" s="4">
        <v>1.25</v>
      </c>
      <c r="J163" s="5" t="s">
        <v>11</v>
      </c>
      <c r="K163" s="30"/>
      <c r="L163" s="5"/>
      <c r="M163" s="23">
        <f>IFERROR(RAW데이터[[#This Row],[기대수익]]/RAW데이터[[#This Row],[수익]],"")</f>
        <v>1.3888888888888888</v>
      </c>
      <c r="N163" s="23">
        <f>IFERROR(RAW데이터[[#This Row],[생계수익]]/RAW데이터[[#This Row],[수익]],"")</f>
        <v>0.33333333333333331</v>
      </c>
      <c r="O163" s="45">
        <v>36</v>
      </c>
      <c r="P163" s="44" t="s">
        <v>84</v>
      </c>
      <c r="Q163" s="44" t="s">
        <v>100</v>
      </c>
      <c r="R163" s="44" t="s">
        <v>120</v>
      </c>
      <c r="S163" s="2" t="s">
        <v>100</v>
      </c>
    </row>
    <row r="164" spans="1:19" x14ac:dyDescent="0.3">
      <c r="A164" s="59">
        <v>30</v>
      </c>
      <c r="B164">
        <f t="shared" si="5"/>
        <v>30</v>
      </c>
      <c r="C164" s="2" t="s">
        <v>9</v>
      </c>
      <c r="D164" s="42">
        <v>5</v>
      </c>
      <c r="E164" s="43">
        <f>INT(RAW데이터[[#This Row],[경력]]/3)*3+3</f>
        <v>6</v>
      </c>
      <c r="F164" s="3">
        <v>6200</v>
      </c>
      <c r="G164" s="3">
        <v>8000</v>
      </c>
      <c r="H164" s="3">
        <v>4500</v>
      </c>
      <c r="I164" s="4">
        <v>2.5</v>
      </c>
      <c r="J164" s="5" t="s">
        <v>11</v>
      </c>
      <c r="K164" s="2"/>
      <c r="L164" s="5"/>
      <c r="M164" s="23">
        <f>IFERROR(RAW데이터[[#This Row],[기대수익]]/RAW데이터[[#This Row],[수익]],"")</f>
        <v>1.2903225806451613</v>
      </c>
      <c r="N164" s="23">
        <f>IFERROR(RAW데이터[[#This Row],[생계수익]]/RAW데이터[[#This Row],[수익]],"")</f>
        <v>0.72580645161290325</v>
      </c>
      <c r="O164" s="45">
        <v>40</v>
      </c>
      <c r="P164" s="44" t="s">
        <v>83</v>
      </c>
      <c r="Q164" s="44" t="s">
        <v>99</v>
      </c>
      <c r="R164" s="44" t="s">
        <v>118</v>
      </c>
      <c r="S164" s="2" t="s">
        <v>99</v>
      </c>
    </row>
    <row r="165" spans="1:19" x14ac:dyDescent="0.3">
      <c r="A165" s="59">
        <v>44</v>
      </c>
      <c r="B165">
        <f t="shared" si="5"/>
        <v>40</v>
      </c>
      <c r="C165" s="2" t="s">
        <v>9</v>
      </c>
      <c r="D165" s="42">
        <v>14</v>
      </c>
      <c r="E165" s="43">
        <f>INT(RAW데이터[[#This Row],[경력]]/3)*3+3</f>
        <v>15</v>
      </c>
      <c r="F165" s="3">
        <v>6000</v>
      </c>
      <c r="G165" s="3">
        <v>20000</v>
      </c>
      <c r="H165" s="3">
        <v>5000</v>
      </c>
      <c r="I165" s="4">
        <v>0</v>
      </c>
      <c r="J165" s="5" t="s">
        <v>10</v>
      </c>
      <c r="K165" s="2">
        <v>0</v>
      </c>
      <c r="L165" s="5">
        <v>1</v>
      </c>
      <c r="M165" s="23">
        <f>IFERROR(RAW데이터[[#This Row],[기대수익]]/RAW데이터[[#This Row],[수익]],"")</f>
        <v>3.3333333333333335</v>
      </c>
      <c r="N165" s="23">
        <f>IFERROR(RAW데이터[[#This Row],[생계수익]]/RAW데이터[[#This Row],[수익]],"")</f>
        <v>0.83333333333333337</v>
      </c>
      <c r="O165" s="45">
        <v>45</v>
      </c>
      <c r="P165" s="44" t="s">
        <v>83</v>
      </c>
      <c r="Q165" s="44" t="s">
        <v>102</v>
      </c>
      <c r="R165" s="44" t="s">
        <v>123</v>
      </c>
      <c r="S165" s="2" t="s">
        <v>102</v>
      </c>
    </row>
    <row r="166" spans="1:19" x14ac:dyDescent="0.3">
      <c r="A166" s="59">
        <v>33</v>
      </c>
      <c r="B166">
        <f t="shared" si="5"/>
        <v>30</v>
      </c>
      <c r="C166" s="2" t="s">
        <v>9</v>
      </c>
      <c r="D166" s="42">
        <v>10</v>
      </c>
      <c r="E166" s="43">
        <f>INT(RAW데이터[[#This Row],[경력]]/3)*3+3</f>
        <v>12</v>
      </c>
      <c r="F166" s="3">
        <v>4000</v>
      </c>
      <c r="G166" s="3">
        <v>10000</v>
      </c>
      <c r="H166" s="3">
        <v>3000</v>
      </c>
      <c r="I166" s="4">
        <v>2.5</v>
      </c>
      <c r="J166" s="5" t="s">
        <v>11</v>
      </c>
      <c r="K166" s="30"/>
      <c r="L166" s="5"/>
      <c r="M166" s="23">
        <f>IFERROR(RAW데이터[[#This Row],[기대수익]]/RAW데이터[[#This Row],[수익]],"")</f>
        <v>2.5</v>
      </c>
      <c r="N166" s="23">
        <f>IFERROR(RAW데이터[[#This Row],[생계수익]]/RAW데이터[[#This Row],[수익]],"")</f>
        <v>0.75</v>
      </c>
      <c r="O166" s="45">
        <v>40</v>
      </c>
      <c r="P166" s="44" t="s">
        <v>83</v>
      </c>
      <c r="Q166" s="44" t="s">
        <v>101</v>
      </c>
      <c r="R166" s="44" t="s">
        <v>121</v>
      </c>
      <c r="S166" s="2" t="s">
        <v>101</v>
      </c>
    </row>
    <row r="167" spans="1:19" x14ac:dyDescent="0.3">
      <c r="A167" s="59">
        <v>27</v>
      </c>
      <c r="B167">
        <f t="shared" si="5"/>
        <v>25</v>
      </c>
      <c r="C167" s="2" t="s">
        <v>13</v>
      </c>
      <c r="D167" s="42">
        <v>5</v>
      </c>
      <c r="E167" s="43">
        <f>INT(RAW데이터[[#This Row],[경력]]/3)*3+3</f>
        <v>6</v>
      </c>
      <c r="F167" s="3">
        <v>1850</v>
      </c>
      <c r="G167" s="3">
        <v>4000</v>
      </c>
      <c r="H167" s="3">
        <v>2500</v>
      </c>
      <c r="I167" s="4">
        <v>1.25</v>
      </c>
      <c r="J167" s="5" t="s">
        <v>10</v>
      </c>
      <c r="K167" s="2">
        <v>1</v>
      </c>
      <c r="L167" s="5">
        <v>1</v>
      </c>
      <c r="M167" s="23">
        <f>IFERROR(RAW데이터[[#This Row],[기대수익]]/RAW데이터[[#This Row],[수익]],"")</f>
        <v>2.1621621621621623</v>
      </c>
      <c r="N167" s="23">
        <f>IFERROR(RAW데이터[[#This Row],[생계수익]]/RAW데이터[[#This Row],[수익]],"")</f>
        <v>1.3513513513513513</v>
      </c>
      <c r="O167" s="45">
        <v>35</v>
      </c>
      <c r="P167" s="44" t="s">
        <v>83</v>
      </c>
      <c r="Q167" s="44" t="s">
        <v>101</v>
      </c>
      <c r="R167" s="44" t="s">
        <v>120</v>
      </c>
      <c r="S167" s="2" t="s">
        <v>101</v>
      </c>
    </row>
    <row r="168" spans="1:19" x14ac:dyDescent="0.3">
      <c r="A168" s="59">
        <v>26</v>
      </c>
      <c r="B168">
        <f t="shared" si="5"/>
        <v>25</v>
      </c>
      <c r="C168" s="2" t="s">
        <v>13</v>
      </c>
      <c r="D168" s="42">
        <v>3</v>
      </c>
      <c r="E168" s="43">
        <f>INT(RAW데이터[[#This Row],[경력]]/3)*3+3</f>
        <v>6</v>
      </c>
      <c r="F168" s="3">
        <v>2400</v>
      </c>
      <c r="G168" s="3">
        <v>3600</v>
      </c>
      <c r="H168" s="3">
        <v>2400</v>
      </c>
      <c r="I168" s="4">
        <v>0</v>
      </c>
      <c r="J168" s="5" t="s">
        <v>11</v>
      </c>
      <c r="K168" s="30"/>
      <c r="L168" s="5"/>
      <c r="M168" s="23">
        <f>IFERROR(RAW데이터[[#This Row],[기대수익]]/RAW데이터[[#This Row],[수익]],"")</f>
        <v>1.5</v>
      </c>
      <c r="N168" s="23">
        <f>IFERROR(RAW데이터[[#This Row],[생계수익]]/RAW데이터[[#This Row],[수익]],"")</f>
        <v>1</v>
      </c>
      <c r="O168" s="45"/>
      <c r="P168" s="44" t="s">
        <v>84</v>
      </c>
      <c r="Q168" s="44" t="s">
        <v>101</v>
      </c>
      <c r="R168" s="44" t="s">
        <v>121</v>
      </c>
      <c r="S168" s="2" t="s">
        <v>101</v>
      </c>
    </row>
    <row r="169" spans="1:19" x14ac:dyDescent="0.3">
      <c r="A169" s="59">
        <v>33</v>
      </c>
      <c r="B169">
        <f t="shared" si="5"/>
        <v>30</v>
      </c>
      <c r="C169" s="2" t="s">
        <v>9</v>
      </c>
      <c r="D169" s="42">
        <v>9</v>
      </c>
      <c r="E169" s="43">
        <f>INT(RAW데이터[[#This Row],[경력]]/3)*3+3</f>
        <v>12</v>
      </c>
      <c r="F169" s="3">
        <v>7000</v>
      </c>
      <c r="G169" s="3">
        <v>8000</v>
      </c>
      <c r="H169" s="3">
        <v>4000</v>
      </c>
      <c r="I169" s="4">
        <v>5</v>
      </c>
      <c r="J169" s="5" t="s">
        <v>10</v>
      </c>
      <c r="K169" s="2">
        <v>1</v>
      </c>
      <c r="L169" s="5">
        <v>0</v>
      </c>
      <c r="M169" s="23">
        <f>IFERROR(RAW데이터[[#This Row],[기대수익]]/RAW데이터[[#This Row],[수익]],"")</f>
        <v>1.1428571428571428</v>
      </c>
      <c r="N169" s="23">
        <f>IFERROR(RAW데이터[[#This Row],[생계수익]]/RAW데이터[[#This Row],[수익]],"")</f>
        <v>0.5714285714285714</v>
      </c>
      <c r="O169" s="45"/>
      <c r="P169" s="44" t="s">
        <v>82</v>
      </c>
      <c r="Q169" s="44" t="s">
        <v>98</v>
      </c>
      <c r="R169" s="44" t="s">
        <v>118</v>
      </c>
      <c r="S169" s="2" t="s">
        <v>98</v>
      </c>
    </row>
    <row r="170" spans="1:19" x14ac:dyDescent="0.3">
      <c r="A170" s="59">
        <v>34</v>
      </c>
      <c r="B170">
        <f t="shared" si="5"/>
        <v>30</v>
      </c>
      <c r="C170" s="2" t="s">
        <v>9</v>
      </c>
      <c r="D170" s="42">
        <v>7</v>
      </c>
      <c r="E170" s="43">
        <f>INT(RAW데이터[[#This Row],[경력]]/3)*3+3</f>
        <v>9</v>
      </c>
      <c r="F170" s="3">
        <v>3800</v>
      </c>
      <c r="G170" s="3">
        <v>3000</v>
      </c>
      <c r="H170" s="3">
        <v>2500</v>
      </c>
      <c r="I170" s="4">
        <v>3.75</v>
      </c>
      <c r="J170" s="5" t="s">
        <v>11</v>
      </c>
      <c r="K170" s="30"/>
      <c r="L170" s="5"/>
      <c r="M170" s="23">
        <f>IFERROR(RAW데이터[[#This Row],[기대수익]]/RAW데이터[[#This Row],[수익]],"")</f>
        <v>0.78947368421052633</v>
      </c>
      <c r="N170" s="23">
        <f>IFERROR(RAW데이터[[#This Row],[생계수익]]/RAW데이터[[#This Row],[수익]],"")</f>
        <v>0.65789473684210531</v>
      </c>
      <c r="O170" s="45">
        <v>45</v>
      </c>
      <c r="P170" s="44" t="s">
        <v>83</v>
      </c>
      <c r="Q170" s="44" t="s">
        <v>99</v>
      </c>
      <c r="R170" s="44" t="s">
        <v>120</v>
      </c>
      <c r="S170" s="2" t="s">
        <v>99</v>
      </c>
    </row>
    <row r="171" spans="1:19" x14ac:dyDescent="0.3">
      <c r="A171" s="59">
        <v>39</v>
      </c>
      <c r="B171">
        <f t="shared" si="5"/>
        <v>35</v>
      </c>
      <c r="C171" s="2" t="s">
        <v>9</v>
      </c>
      <c r="D171" s="42">
        <v>13</v>
      </c>
      <c r="E171" s="43">
        <f>INT(RAW데이터[[#This Row],[경력]]/3)*3+3</f>
        <v>15</v>
      </c>
      <c r="F171" s="3">
        <v>7000</v>
      </c>
      <c r="G171" s="3">
        <v>8000</v>
      </c>
      <c r="H171" s="3">
        <v>5000</v>
      </c>
      <c r="I171" s="4">
        <v>3.75</v>
      </c>
      <c r="J171" s="5" t="s">
        <v>10</v>
      </c>
      <c r="K171" s="2">
        <v>1</v>
      </c>
      <c r="L171" s="5">
        <v>1</v>
      </c>
      <c r="M171" s="23">
        <f>IFERROR(RAW데이터[[#This Row],[기대수익]]/RAW데이터[[#This Row],[수익]],"")</f>
        <v>1.1428571428571428</v>
      </c>
      <c r="N171" s="23">
        <f>IFERROR(RAW데이터[[#This Row],[생계수익]]/RAW데이터[[#This Row],[수익]],"")</f>
        <v>0.7142857142857143</v>
      </c>
      <c r="O171" s="45">
        <v>45</v>
      </c>
      <c r="P171" s="44" t="s">
        <v>82</v>
      </c>
      <c r="Q171" s="44" t="s">
        <v>97</v>
      </c>
      <c r="R171" s="44" t="s">
        <v>118</v>
      </c>
      <c r="S171" s="2" t="s">
        <v>97</v>
      </c>
    </row>
    <row r="172" spans="1:19" ht="28.5" x14ac:dyDescent="0.3">
      <c r="A172" s="59">
        <v>48</v>
      </c>
      <c r="B172">
        <f t="shared" si="5"/>
        <v>45</v>
      </c>
      <c r="C172" s="2" t="s">
        <v>9</v>
      </c>
      <c r="D172" s="42">
        <v>8</v>
      </c>
      <c r="E172" s="43">
        <f>INT(RAW데이터[[#This Row],[경력]]/3)*3+3</f>
        <v>9</v>
      </c>
      <c r="F172" s="3">
        <v>5760</v>
      </c>
      <c r="G172" s="3">
        <v>5000</v>
      </c>
      <c r="H172" s="3">
        <v>4000</v>
      </c>
      <c r="I172" s="4">
        <v>3.75</v>
      </c>
      <c r="J172" s="5" t="s">
        <v>11</v>
      </c>
      <c r="K172" s="30"/>
      <c r="L172" s="5"/>
      <c r="M172" s="23">
        <f>IFERROR(RAW데이터[[#This Row],[기대수익]]/RAW데이터[[#This Row],[수익]],"")</f>
        <v>0.86805555555555558</v>
      </c>
      <c r="N172" s="23">
        <f>IFERROR(RAW데이터[[#This Row],[생계수익]]/RAW데이터[[#This Row],[수익]],"")</f>
        <v>0.69444444444444442</v>
      </c>
      <c r="O172" s="45">
        <v>60</v>
      </c>
      <c r="P172" s="44" t="s">
        <v>83</v>
      </c>
      <c r="Q172" s="44" t="s">
        <v>115</v>
      </c>
      <c r="R172" s="44" t="s">
        <v>122</v>
      </c>
      <c r="S172" s="2" t="s">
        <v>115</v>
      </c>
    </row>
    <row r="173" spans="1:19" x14ac:dyDescent="0.3">
      <c r="A173" s="59">
        <v>34</v>
      </c>
      <c r="B173">
        <f t="shared" si="5"/>
        <v>30</v>
      </c>
      <c r="C173" s="2" t="s">
        <v>9</v>
      </c>
      <c r="D173" s="42">
        <v>6</v>
      </c>
      <c r="E173" s="43">
        <f>INT(RAW데이터[[#This Row],[경력]]/3)*3+3</f>
        <v>9</v>
      </c>
      <c r="F173" s="3">
        <v>0</v>
      </c>
      <c r="G173" s="3">
        <v>3600</v>
      </c>
      <c r="H173" s="3">
        <v>2400</v>
      </c>
      <c r="I173" s="4">
        <v>0</v>
      </c>
      <c r="J173" s="5" t="s">
        <v>10</v>
      </c>
      <c r="K173" s="2">
        <v>0</v>
      </c>
      <c r="L173" s="5">
        <v>0</v>
      </c>
      <c r="M173" s="23" t="str">
        <f>IFERROR(RAW데이터[[#This Row],[기대수익]]/RAW데이터[[#This Row],[수익]],"")</f>
        <v/>
      </c>
      <c r="N173" s="23" t="str">
        <f>IFERROR(RAW데이터[[#This Row],[생계수익]]/RAW데이터[[#This Row],[수익]],"")</f>
        <v/>
      </c>
      <c r="O173" s="45">
        <v>80</v>
      </c>
      <c r="P173" s="44" t="s">
        <v>82</v>
      </c>
      <c r="Q173" s="44" t="s">
        <v>101</v>
      </c>
      <c r="R173" s="44" t="s">
        <v>123</v>
      </c>
      <c r="S173" s="2" t="s">
        <v>101</v>
      </c>
    </row>
    <row r="174" spans="1:19" x14ac:dyDescent="0.3">
      <c r="A174" s="59">
        <v>34</v>
      </c>
      <c r="B174">
        <f t="shared" si="5"/>
        <v>30</v>
      </c>
      <c r="C174" s="2" t="s">
        <v>9</v>
      </c>
      <c r="D174" s="42">
        <v>8</v>
      </c>
      <c r="E174" s="43">
        <f>INT(RAW데이터[[#This Row],[경력]]/3)*3+3</f>
        <v>9</v>
      </c>
      <c r="F174" s="3">
        <v>4000</v>
      </c>
      <c r="G174" s="3">
        <v>5000</v>
      </c>
      <c r="H174" s="3">
        <v>3500</v>
      </c>
      <c r="I174" s="4">
        <v>2.5</v>
      </c>
      <c r="J174" s="5" t="s">
        <v>11</v>
      </c>
      <c r="K174" s="2"/>
      <c r="L174" s="5"/>
      <c r="M174" s="23">
        <f>IFERROR(RAW데이터[[#This Row],[기대수익]]/RAW데이터[[#This Row],[수익]],"")</f>
        <v>1.25</v>
      </c>
      <c r="N174" s="23">
        <f>IFERROR(RAW데이터[[#This Row],[생계수익]]/RAW데이터[[#This Row],[수익]],"")</f>
        <v>0.875</v>
      </c>
      <c r="O174" s="45">
        <v>38</v>
      </c>
      <c r="P174" s="44" t="s">
        <v>84</v>
      </c>
      <c r="Q174" s="44" t="s">
        <v>98</v>
      </c>
      <c r="R174" s="44" t="s">
        <v>120</v>
      </c>
      <c r="S174" s="2" t="s">
        <v>98</v>
      </c>
    </row>
    <row r="175" spans="1:19" ht="28.5" x14ac:dyDescent="0.3">
      <c r="A175" s="59">
        <v>38</v>
      </c>
      <c r="B175">
        <f t="shared" si="5"/>
        <v>35</v>
      </c>
      <c r="C175" s="2" t="s">
        <v>9</v>
      </c>
      <c r="D175" s="42">
        <v>10</v>
      </c>
      <c r="E175" s="43">
        <f>INT(RAW데이터[[#This Row],[경력]]/3)*3+3</f>
        <v>12</v>
      </c>
      <c r="F175" s="3">
        <v>5000</v>
      </c>
      <c r="G175" s="3">
        <v>6000</v>
      </c>
      <c r="H175" s="3">
        <v>3000</v>
      </c>
      <c r="I175" s="4">
        <v>0</v>
      </c>
      <c r="J175" s="5" t="s">
        <v>11</v>
      </c>
      <c r="K175" s="30"/>
      <c r="L175" s="5"/>
      <c r="M175" s="23">
        <f>IFERROR(RAW데이터[[#This Row],[기대수익]]/RAW데이터[[#This Row],[수익]],"")</f>
        <v>1.2</v>
      </c>
      <c r="N175" s="23">
        <f>IFERROR(RAW데이터[[#This Row],[생계수익]]/RAW데이터[[#This Row],[수익]],"")</f>
        <v>0.6</v>
      </c>
      <c r="O175" s="45">
        <v>50</v>
      </c>
      <c r="P175" s="44" t="s">
        <v>83</v>
      </c>
      <c r="Q175" s="44" t="s">
        <v>100</v>
      </c>
      <c r="R175" s="44" t="s">
        <v>123</v>
      </c>
      <c r="S175" s="2" t="s">
        <v>100</v>
      </c>
    </row>
    <row r="176" spans="1:19" x14ac:dyDescent="0.3">
      <c r="A176" s="59">
        <v>41</v>
      </c>
      <c r="B176">
        <f t="shared" si="5"/>
        <v>40</v>
      </c>
      <c r="C176" s="2" t="s">
        <v>9</v>
      </c>
      <c r="D176" s="42">
        <v>22</v>
      </c>
      <c r="E176" s="43">
        <f>INT(RAW데이터[[#This Row],[경력]]/3)*3+3</f>
        <v>24</v>
      </c>
      <c r="F176" s="3">
        <v>6900</v>
      </c>
      <c r="G176" s="3">
        <v>4500</v>
      </c>
      <c r="H176" s="3">
        <v>3000</v>
      </c>
      <c r="I176" s="4">
        <v>0</v>
      </c>
      <c r="J176" s="5" t="s">
        <v>10</v>
      </c>
      <c r="K176" s="2">
        <v>0</v>
      </c>
      <c r="L176" s="5">
        <v>2</v>
      </c>
      <c r="M176" s="23">
        <f>IFERROR(RAW데이터[[#This Row],[기대수익]]/RAW데이터[[#This Row],[수익]],"")</f>
        <v>0.65217391304347827</v>
      </c>
      <c r="N176" s="23">
        <f>IFERROR(RAW데이터[[#This Row],[생계수익]]/RAW데이터[[#This Row],[수익]],"")</f>
        <v>0.43478260869565216</v>
      </c>
      <c r="O176" s="45">
        <v>55</v>
      </c>
      <c r="P176" s="44" t="s">
        <v>83</v>
      </c>
      <c r="Q176" s="44" t="s">
        <v>99</v>
      </c>
      <c r="R176" s="44" t="s">
        <v>123</v>
      </c>
      <c r="S176" s="2" t="s">
        <v>99</v>
      </c>
    </row>
    <row r="177" spans="1:19" x14ac:dyDescent="0.3">
      <c r="A177" s="59">
        <v>29</v>
      </c>
      <c r="B177">
        <f t="shared" si="5"/>
        <v>25</v>
      </c>
      <c r="C177" s="2" t="s">
        <v>13</v>
      </c>
      <c r="D177" s="42">
        <v>4</v>
      </c>
      <c r="E177" s="43">
        <f>INT(RAW데이터[[#This Row],[경력]]/3)*3+3</f>
        <v>6</v>
      </c>
      <c r="F177" s="3">
        <v>2500</v>
      </c>
      <c r="G177" s="3">
        <v>4200</v>
      </c>
      <c r="H177" s="3">
        <v>3600</v>
      </c>
      <c r="I177" s="4">
        <v>0</v>
      </c>
      <c r="J177" s="5" t="s">
        <v>11</v>
      </c>
      <c r="K177" s="30"/>
      <c r="L177" s="5"/>
      <c r="M177" s="23">
        <f>IFERROR(RAW데이터[[#This Row],[기대수익]]/RAW데이터[[#This Row],[수익]],"")</f>
        <v>1.68</v>
      </c>
      <c r="N177" s="23">
        <f>IFERROR(RAW데이터[[#This Row],[생계수익]]/RAW데이터[[#This Row],[수익]],"")</f>
        <v>1.44</v>
      </c>
      <c r="O177" s="45">
        <v>31</v>
      </c>
      <c r="P177" s="44" t="s">
        <v>83</v>
      </c>
      <c r="Q177" s="44" t="s">
        <v>101</v>
      </c>
      <c r="R177" s="44" t="s">
        <v>120</v>
      </c>
      <c r="S177" s="2" t="s">
        <v>101</v>
      </c>
    </row>
    <row r="178" spans="1:19" x14ac:dyDescent="0.3">
      <c r="A178" s="59">
        <v>26</v>
      </c>
      <c r="B178">
        <f t="shared" si="5"/>
        <v>25</v>
      </c>
      <c r="C178" s="2" t="s">
        <v>9</v>
      </c>
      <c r="D178" s="42">
        <v>3</v>
      </c>
      <c r="E178" s="43">
        <f>INT(RAW데이터[[#This Row],[경력]]/3)*3+3</f>
        <v>6</v>
      </c>
      <c r="F178" s="3">
        <v>2000</v>
      </c>
      <c r="G178" s="3">
        <v>4000</v>
      </c>
      <c r="H178" s="3">
        <v>3000</v>
      </c>
      <c r="I178" s="4">
        <v>1.25</v>
      </c>
      <c r="J178" s="5" t="s">
        <v>11</v>
      </c>
      <c r="K178" s="2"/>
      <c r="L178" s="5"/>
      <c r="M178" s="23">
        <f>IFERROR(RAW데이터[[#This Row],[기대수익]]/RAW데이터[[#This Row],[수익]],"")</f>
        <v>2</v>
      </c>
      <c r="N178" s="23">
        <f>IFERROR(RAW데이터[[#This Row],[생계수익]]/RAW데이터[[#This Row],[수익]],"")</f>
        <v>1.5</v>
      </c>
      <c r="O178" s="45">
        <v>30</v>
      </c>
      <c r="P178" s="44" t="s">
        <v>83</v>
      </c>
      <c r="Q178" s="44" t="s">
        <v>116</v>
      </c>
      <c r="R178" s="44" t="s">
        <v>120</v>
      </c>
      <c r="S178" s="2" t="s">
        <v>116</v>
      </c>
    </row>
    <row r="179" spans="1:19" x14ac:dyDescent="0.3">
      <c r="A179" s="59">
        <v>41</v>
      </c>
      <c r="B179">
        <f t="shared" si="5"/>
        <v>40</v>
      </c>
      <c r="C179" s="2" t="s">
        <v>9</v>
      </c>
      <c r="D179" s="42">
        <v>14</v>
      </c>
      <c r="E179" s="43">
        <f>INT(RAW데이터[[#This Row],[경력]]/3)*3+3</f>
        <v>15</v>
      </c>
      <c r="F179" s="3">
        <v>6000</v>
      </c>
      <c r="G179" s="3">
        <v>8000</v>
      </c>
      <c r="H179" s="3">
        <v>5000</v>
      </c>
      <c r="I179" s="4">
        <v>3.75</v>
      </c>
      <c r="J179" s="5" t="s">
        <v>10</v>
      </c>
      <c r="K179" s="2">
        <v>0</v>
      </c>
      <c r="L179" s="5">
        <v>3</v>
      </c>
      <c r="M179" s="23">
        <f>IFERROR(RAW데이터[[#This Row],[기대수익]]/RAW데이터[[#This Row],[수익]],"")</f>
        <v>1.3333333333333333</v>
      </c>
      <c r="N179" s="23">
        <f>IFERROR(RAW데이터[[#This Row],[생계수익]]/RAW데이터[[#This Row],[수익]],"")</f>
        <v>0.83333333333333337</v>
      </c>
      <c r="O179" s="45">
        <v>45</v>
      </c>
      <c r="P179" s="44" t="s">
        <v>83</v>
      </c>
      <c r="Q179" s="44" t="s">
        <v>98</v>
      </c>
      <c r="R179" s="44" t="s">
        <v>120</v>
      </c>
      <c r="S179" s="2" t="s">
        <v>98</v>
      </c>
    </row>
    <row r="180" spans="1:19" x14ac:dyDescent="0.3">
      <c r="A180" s="59">
        <v>30</v>
      </c>
      <c r="B180">
        <f t="shared" si="5"/>
        <v>30</v>
      </c>
      <c r="C180" s="2" t="s">
        <v>9</v>
      </c>
      <c r="D180" s="42">
        <v>3</v>
      </c>
      <c r="E180" s="43">
        <f>INT(RAW데이터[[#This Row],[경력]]/3)*3+3</f>
        <v>6</v>
      </c>
      <c r="F180" s="3">
        <v>3600</v>
      </c>
      <c r="G180" s="3">
        <v>10000</v>
      </c>
      <c r="H180" s="3">
        <v>600</v>
      </c>
      <c r="I180" s="4">
        <v>3.75</v>
      </c>
      <c r="J180" s="5" t="s">
        <v>11</v>
      </c>
      <c r="K180" s="30"/>
      <c r="L180" s="5"/>
      <c r="M180" s="23">
        <f>IFERROR(RAW데이터[[#This Row],[기대수익]]/RAW데이터[[#This Row],[수익]],"")</f>
        <v>2.7777777777777777</v>
      </c>
      <c r="N180" s="23">
        <f>IFERROR(RAW데이터[[#This Row],[생계수익]]/RAW데이터[[#This Row],[수익]],"")</f>
        <v>0.16666666666666666</v>
      </c>
      <c r="O180" s="45">
        <v>50</v>
      </c>
      <c r="P180" s="44" t="s">
        <v>85</v>
      </c>
      <c r="Q180" s="44" t="s">
        <v>99</v>
      </c>
      <c r="R180" s="44" t="s">
        <v>119</v>
      </c>
      <c r="S180" s="2" t="s">
        <v>99</v>
      </c>
    </row>
    <row r="181" spans="1:19" x14ac:dyDescent="0.3">
      <c r="A181" s="59">
        <v>32</v>
      </c>
      <c r="B181">
        <f t="shared" si="5"/>
        <v>30</v>
      </c>
      <c r="C181" s="2" t="s">
        <v>9</v>
      </c>
      <c r="D181" s="42">
        <v>9</v>
      </c>
      <c r="E181" s="43">
        <f>INT(RAW데이터[[#This Row],[경력]]/3)*3+3</f>
        <v>12</v>
      </c>
      <c r="F181" s="3">
        <v>4000</v>
      </c>
      <c r="G181" s="3">
        <v>5000</v>
      </c>
      <c r="H181" s="3">
        <v>4000</v>
      </c>
      <c r="I181" s="4">
        <v>3.75</v>
      </c>
      <c r="J181" s="5" t="s">
        <v>10</v>
      </c>
      <c r="K181" s="2">
        <v>1</v>
      </c>
      <c r="L181" s="5">
        <v>1</v>
      </c>
      <c r="M181" s="23">
        <f>IFERROR(RAW데이터[[#This Row],[기대수익]]/RAW데이터[[#This Row],[수익]],"")</f>
        <v>1.25</v>
      </c>
      <c r="N181" s="23">
        <f>IFERROR(RAW데이터[[#This Row],[생계수익]]/RAW데이터[[#This Row],[수익]],"")</f>
        <v>1</v>
      </c>
      <c r="O181" s="45">
        <v>99</v>
      </c>
      <c r="P181" s="44" t="s">
        <v>87</v>
      </c>
      <c r="Q181" s="44" t="s">
        <v>99</v>
      </c>
      <c r="R181" s="44" t="s">
        <v>121</v>
      </c>
      <c r="S181" s="2" t="s">
        <v>99</v>
      </c>
    </row>
    <row r="182" spans="1:19" x14ac:dyDescent="0.3">
      <c r="A182" s="59">
        <v>37</v>
      </c>
      <c r="B182">
        <f t="shared" si="5"/>
        <v>35</v>
      </c>
      <c r="C182" s="2" t="s">
        <v>9</v>
      </c>
      <c r="D182" s="42">
        <v>8</v>
      </c>
      <c r="E182" s="43">
        <f>INT(RAW데이터[[#This Row],[경력]]/3)*3+3</f>
        <v>9</v>
      </c>
      <c r="F182" s="3">
        <v>4500</v>
      </c>
      <c r="G182" s="3">
        <v>7000</v>
      </c>
      <c r="H182" s="3">
        <v>6000</v>
      </c>
      <c r="I182" s="4">
        <v>1.25</v>
      </c>
      <c r="J182" s="5" t="s">
        <v>10</v>
      </c>
      <c r="K182" s="2">
        <v>0</v>
      </c>
      <c r="L182" s="5">
        <v>3</v>
      </c>
      <c r="M182" s="23">
        <f>IFERROR(RAW데이터[[#This Row],[기대수익]]/RAW데이터[[#This Row],[수익]],"")</f>
        <v>1.5555555555555556</v>
      </c>
      <c r="N182" s="23">
        <f>IFERROR(RAW데이터[[#This Row],[생계수익]]/RAW데이터[[#This Row],[수익]],"")</f>
        <v>1.3333333333333333</v>
      </c>
      <c r="O182" s="45">
        <v>45</v>
      </c>
      <c r="P182" s="44" t="s">
        <v>83</v>
      </c>
      <c r="Q182" s="44" t="s">
        <v>101</v>
      </c>
      <c r="R182" s="44" t="s">
        <v>120</v>
      </c>
      <c r="S182" s="2" t="s">
        <v>101</v>
      </c>
    </row>
    <row r="183" spans="1:19" x14ac:dyDescent="0.3">
      <c r="A183" s="59">
        <v>32</v>
      </c>
      <c r="B183">
        <f t="shared" si="5"/>
        <v>30</v>
      </c>
      <c r="C183" s="2" t="s">
        <v>9</v>
      </c>
      <c r="D183" s="42">
        <v>5</v>
      </c>
      <c r="E183" s="43">
        <f>INT(RAW데이터[[#This Row],[경력]]/3)*3+3</f>
        <v>6</v>
      </c>
      <c r="F183" s="3">
        <v>2400</v>
      </c>
      <c r="G183" s="3">
        <v>4200</v>
      </c>
      <c r="H183" s="3">
        <v>2000</v>
      </c>
      <c r="I183" s="4">
        <v>1.25</v>
      </c>
      <c r="J183" s="5" t="s">
        <v>11</v>
      </c>
      <c r="K183" s="30"/>
      <c r="L183" s="5"/>
      <c r="M183" s="23">
        <f>IFERROR(RAW데이터[[#This Row],[기대수익]]/RAW데이터[[#This Row],[수익]],"")</f>
        <v>1.75</v>
      </c>
      <c r="N183" s="23">
        <f>IFERROR(RAW데이터[[#This Row],[생계수익]]/RAW데이터[[#This Row],[수익]],"")</f>
        <v>0.83333333333333337</v>
      </c>
      <c r="O183" s="45">
        <v>47</v>
      </c>
      <c r="P183" s="44" t="s">
        <v>84</v>
      </c>
      <c r="Q183" s="44" t="s">
        <v>101</v>
      </c>
      <c r="R183" s="44" t="s">
        <v>119</v>
      </c>
      <c r="S183" s="2" t="s">
        <v>101</v>
      </c>
    </row>
    <row r="184" spans="1:19" x14ac:dyDescent="0.3">
      <c r="A184" s="59">
        <v>35</v>
      </c>
      <c r="B184">
        <f t="shared" si="5"/>
        <v>35</v>
      </c>
      <c r="C184" s="2" t="s">
        <v>9</v>
      </c>
      <c r="D184" s="42">
        <v>15</v>
      </c>
      <c r="E184" s="43">
        <f>INT(RAW데이터[[#This Row],[경력]]/3)*3+3</f>
        <v>18</v>
      </c>
      <c r="F184" s="3">
        <v>10000</v>
      </c>
      <c r="G184" s="3">
        <v>30000</v>
      </c>
      <c r="H184" s="3">
        <v>5000</v>
      </c>
      <c r="I184" s="4">
        <v>3.75</v>
      </c>
      <c r="J184" s="5" t="s">
        <v>10</v>
      </c>
      <c r="K184" s="2">
        <v>0</v>
      </c>
      <c r="L184" s="5">
        <v>1</v>
      </c>
      <c r="M184" s="23">
        <f>IFERROR(RAW데이터[[#This Row],[기대수익]]/RAW데이터[[#This Row],[수익]],"")</f>
        <v>3</v>
      </c>
      <c r="N184" s="23">
        <f>IFERROR(RAW데이터[[#This Row],[생계수익]]/RAW데이터[[#This Row],[수익]],"")</f>
        <v>0.5</v>
      </c>
      <c r="O184" s="45">
        <v>40</v>
      </c>
      <c r="P184" s="44" t="s">
        <v>82</v>
      </c>
      <c r="Q184" s="44" t="s">
        <v>97</v>
      </c>
      <c r="R184" s="44" t="s">
        <v>122</v>
      </c>
      <c r="S184" s="2" t="s">
        <v>97</v>
      </c>
    </row>
    <row r="185" spans="1:19" ht="28.5" x14ac:dyDescent="0.3">
      <c r="A185" s="59">
        <v>35</v>
      </c>
      <c r="B185">
        <f t="shared" si="5"/>
        <v>35</v>
      </c>
      <c r="C185" s="2" t="s">
        <v>9</v>
      </c>
      <c r="D185" s="42">
        <v>9</v>
      </c>
      <c r="E185" s="43">
        <f>INT(RAW데이터[[#This Row],[경력]]/3)*3+3</f>
        <v>12</v>
      </c>
      <c r="F185" s="3">
        <v>4000</v>
      </c>
      <c r="G185" s="3">
        <v>7000</v>
      </c>
      <c r="H185" s="3">
        <v>4000</v>
      </c>
      <c r="I185" s="4">
        <v>3.75</v>
      </c>
      <c r="J185" s="5" t="s">
        <v>10</v>
      </c>
      <c r="K185" s="2">
        <v>1</v>
      </c>
      <c r="L185" s="5">
        <v>1</v>
      </c>
      <c r="M185" s="23">
        <f>IFERROR(RAW데이터[[#This Row],[기대수익]]/RAW데이터[[#This Row],[수익]],"")</f>
        <v>1.75</v>
      </c>
      <c r="N185" s="23">
        <f>IFERROR(RAW데이터[[#This Row],[생계수익]]/RAW데이터[[#This Row],[수익]],"")</f>
        <v>1</v>
      </c>
      <c r="O185" s="45">
        <v>45</v>
      </c>
      <c r="P185" s="44" t="s">
        <v>82</v>
      </c>
      <c r="Q185" s="44" t="s">
        <v>100</v>
      </c>
      <c r="R185" s="44" t="s">
        <v>119</v>
      </c>
      <c r="S185" s="2" t="s">
        <v>100</v>
      </c>
    </row>
  </sheetData>
  <phoneticPr fontId="1" type="noConversion"/>
  <pageMargins left="0.7" right="0.7" top="0.75" bottom="0.75" header="0.3" footer="0.3"/>
  <pageSetup paperSize="9" orientation="portrait"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0"/>
  <sheetViews>
    <sheetView workbookViewId="0">
      <selection activeCell="B30" sqref="B30"/>
    </sheetView>
  </sheetViews>
  <sheetFormatPr defaultRowHeight="16.5" x14ac:dyDescent="0.3"/>
  <cols>
    <col min="1" max="1" width="133.75" style="63" customWidth="1"/>
    <col min="2" max="2" width="23" customWidth="1"/>
  </cols>
  <sheetData>
    <row r="1" spans="1:2" x14ac:dyDescent="0.3">
      <c r="A1" s="63" t="s">
        <v>259</v>
      </c>
      <c r="B1" t="s">
        <v>258</v>
      </c>
    </row>
    <row r="2" spans="1:2" x14ac:dyDescent="0.3">
      <c r="A2" s="63" t="s">
        <v>179</v>
      </c>
      <c r="B2" t="s">
        <v>260</v>
      </c>
    </row>
    <row r="3" spans="1:2" x14ac:dyDescent="0.3">
      <c r="A3" s="63" t="s">
        <v>247</v>
      </c>
      <c r="B3" t="s">
        <v>261</v>
      </c>
    </row>
    <row r="4" spans="1:2" ht="33" x14ac:dyDescent="0.3">
      <c r="A4" s="63" t="s">
        <v>180</v>
      </c>
      <c r="B4" t="s">
        <v>260</v>
      </c>
    </row>
    <row r="5" spans="1:2" ht="33" x14ac:dyDescent="0.3">
      <c r="A5" s="63" t="s">
        <v>181</v>
      </c>
      <c r="B5" t="s">
        <v>262</v>
      </c>
    </row>
    <row r="6" spans="1:2" ht="33" x14ac:dyDescent="0.3">
      <c r="A6" s="63" t="s">
        <v>182</v>
      </c>
      <c r="B6" t="s">
        <v>262</v>
      </c>
    </row>
    <row r="7" spans="1:2" ht="33" x14ac:dyDescent="0.3">
      <c r="A7" s="63" t="s">
        <v>246</v>
      </c>
      <c r="B7" t="s">
        <v>263</v>
      </c>
    </row>
    <row r="8" spans="1:2" ht="66" x14ac:dyDescent="0.3">
      <c r="A8" s="63" t="s">
        <v>183</v>
      </c>
      <c r="B8" t="s">
        <v>261</v>
      </c>
    </row>
    <row r="9" spans="1:2" ht="33" x14ac:dyDescent="0.3">
      <c r="A9" s="63" t="s">
        <v>184</v>
      </c>
      <c r="B9" t="s">
        <v>264</v>
      </c>
    </row>
    <row r="10" spans="1:2" x14ac:dyDescent="0.3">
      <c r="A10" s="63" t="s">
        <v>185</v>
      </c>
      <c r="B10" t="s">
        <v>261</v>
      </c>
    </row>
    <row r="11" spans="1:2" ht="33" x14ac:dyDescent="0.3">
      <c r="A11" s="63" t="s">
        <v>186</v>
      </c>
      <c r="B11" t="s">
        <v>260</v>
      </c>
    </row>
    <row r="12" spans="1:2" x14ac:dyDescent="0.3">
      <c r="A12" s="63" t="s">
        <v>187</v>
      </c>
      <c r="B12" t="s">
        <v>265</v>
      </c>
    </row>
    <row r="13" spans="1:2" ht="33" x14ac:dyDescent="0.3">
      <c r="A13" s="63" t="s">
        <v>188</v>
      </c>
      <c r="B13" t="s">
        <v>262</v>
      </c>
    </row>
    <row r="14" spans="1:2" ht="82.5" x14ac:dyDescent="0.3">
      <c r="A14" s="63" t="s">
        <v>189</v>
      </c>
      <c r="B14" t="s">
        <v>261</v>
      </c>
    </row>
    <row r="15" spans="1:2" ht="33" x14ac:dyDescent="0.3">
      <c r="A15" s="63" t="s">
        <v>190</v>
      </c>
      <c r="B15" t="s">
        <v>266</v>
      </c>
    </row>
    <row r="16" spans="1:2" x14ac:dyDescent="0.3">
      <c r="A16" s="63" t="s">
        <v>191</v>
      </c>
      <c r="B16" t="s">
        <v>267</v>
      </c>
    </row>
    <row r="17" spans="1:2" x14ac:dyDescent="0.3">
      <c r="A17" s="63" t="s">
        <v>192</v>
      </c>
      <c r="B17" t="s">
        <v>269</v>
      </c>
    </row>
    <row r="18" spans="1:2" x14ac:dyDescent="0.3">
      <c r="A18" s="63" t="s">
        <v>193</v>
      </c>
      <c r="B18" t="s">
        <v>267</v>
      </c>
    </row>
    <row r="19" spans="1:2" ht="49.5" x14ac:dyDescent="0.3">
      <c r="A19" s="63" t="s">
        <v>194</v>
      </c>
      <c r="B19" t="s">
        <v>268</v>
      </c>
    </row>
    <row r="20" spans="1:2" x14ac:dyDescent="0.3">
      <c r="A20" s="63" t="s">
        <v>195</v>
      </c>
      <c r="B20" t="s">
        <v>261</v>
      </c>
    </row>
    <row r="21" spans="1:2" x14ac:dyDescent="0.3">
      <c r="A21" s="63" t="s">
        <v>196</v>
      </c>
      <c r="B21" t="s">
        <v>263</v>
      </c>
    </row>
    <row r="22" spans="1:2" ht="82.5" x14ac:dyDescent="0.3">
      <c r="A22" s="63" t="s">
        <v>197</v>
      </c>
      <c r="B22" t="s">
        <v>263</v>
      </c>
    </row>
    <row r="23" spans="1:2" ht="49.5" x14ac:dyDescent="0.3">
      <c r="A23" s="63" t="s">
        <v>198</v>
      </c>
      <c r="B23" t="s">
        <v>260</v>
      </c>
    </row>
    <row r="24" spans="1:2" ht="49.5" x14ac:dyDescent="0.3">
      <c r="A24" s="63" t="s">
        <v>199</v>
      </c>
      <c r="B24" t="s">
        <v>268</v>
      </c>
    </row>
    <row r="25" spans="1:2" x14ac:dyDescent="0.3">
      <c r="A25" s="63" t="s">
        <v>200</v>
      </c>
      <c r="B25" t="s">
        <v>264</v>
      </c>
    </row>
    <row r="26" spans="1:2" ht="33" x14ac:dyDescent="0.3">
      <c r="A26" s="63" t="s">
        <v>201</v>
      </c>
      <c r="B26" t="s">
        <v>264</v>
      </c>
    </row>
    <row r="27" spans="1:2" ht="49.5" x14ac:dyDescent="0.3">
      <c r="A27" s="63" t="s">
        <v>202</v>
      </c>
      <c r="B27" t="s">
        <v>262</v>
      </c>
    </row>
    <row r="28" spans="1:2" x14ac:dyDescent="0.3">
      <c r="A28" s="63" t="s">
        <v>203</v>
      </c>
      <c r="B28" t="s">
        <v>267</v>
      </c>
    </row>
    <row r="29" spans="1:2" ht="66" x14ac:dyDescent="0.3">
      <c r="A29" s="63" t="s">
        <v>204</v>
      </c>
      <c r="B29" t="s">
        <v>263</v>
      </c>
    </row>
    <row r="30" spans="1:2" x14ac:dyDescent="0.3">
      <c r="A30" s="63" t="s">
        <v>205</v>
      </c>
      <c r="B30" t="s">
        <v>263</v>
      </c>
    </row>
    <row r="31" spans="1:2" x14ac:dyDescent="0.3">
      <c r="A31" s="63" t="s">
        <v>206</v>
      </c>
      <c r="B31" t="s">
        <v>262</v>
      </c>
    </row>
    <row r="32" spans="1:2" x14ac:dyDescent="0.3">
      <c r="A32" s="63" t="s">
        <v>207</v>
      </c>
      <c r="B32" t="s">
        <v>262</v>
      </c>
    </row>
    <row r="33" spans="1:2" x14ac:dyDescent="0.3">
      <c r="A33" s="63" t="s">
        <v>208</v>
      </c>
      <c r="B33" t="s">
        <v>260</v>
      </c>
    </row>
    <row r="34" spans="1:2" ht="33" x14ac:dyDescent="0.3">
      <c r="A34" s="63" t="s">
        <v>209</v>
      </c>
      <c r="B34" t="s">
        <v>260</v>
      </c>
    </row>
    <row r="35" spans="1:2" x14ac:dyDescent="0.3">
      <c r="A35" s="63" t="s">
        <v>210</v>
      </c>
      <c r="B35" t="s">
        <v>268</v>
      </c>
    </row>
    <row r="36" spans="1:2" x14ac:dyDescent="0.3">
      <c r="A36" s="63" t="s">
        <v>211</v>
      </c>
      <c r="B36" t="s">
        <v>269</v>
      </c>
    </row>
    <row r="37" spans="1:2" x14ac:dyDescent="0.3">
      <c r="A37" s="63" t="s">
        <v>212</v>
      </c>
      <c r="B37" t="s">
        <v>263</v>
      </c>
    </row>
    <row r="38" spans="1:2" x14ac:dyDescent="0.3">
      <c r="A38" s="63" t="s">
        <v>213</v>
      </c>
      <c r="B38" t="s">
        <v>260</v>
      </c>
    </row>
    <row r="39" spans="1:2" ht="33" x14ac:dyDescent="0.3">
      <c r="A39" s="63" t="s">
        <v>214</v>
      </c>
      <c r="B39" t="s">
        <v>260</v>
      </c>
    </row>
    <row r="40" spans="1:2" x14ac:dyDescent="0.3">
      <c r="A40" s="63" t="s">
        <v>215</v>
      </c>
      <c r="B40" t="s">
        <v>261</v>
      </c>
    </row>
    <row r="41" spans="1:2" ht="132" x14ac:dyDescent="0.3">
      <c r="A41" s="63" t="s">
        <v>216</v>
      </c>
      <c r="B41" t="s">
        <v>260</v>
      </c>
    </row>
    <row r="42" spans="1:2" x14ac:dyDescent="0.3">
      <c r="A42" s="63" t="s">
        <v>217</v>
      </c>
      <c r="B42" t="s">
        <v>262</v>
      </c>
    </row>
    <row r="43" spans="1:2" x14ac:dyDescent="0.3">
      <c r="A43" s="63" t="s">
        <v>218</v>
      </c>
      <c r="B43" t="s">
        <v>264</v>
      </c>
    </row>
    <row r="44" spans="1:2" x14ac:dyDescent="0.3">
      <c r="A44" s="63" t="s">
        <v>219</v>
      </c>
      <c r="B44" t="s">
        <v>263</v>
      </c>
    </row>
    <row r="45" spans="1:2" ht="49.5" x14ac:dyDescent="0.3">
      <c r="A45" s="63" t="s">
        <v>220</v>
      </c>
      <c r="B45" t="s">
        <v>269</v>
      </c>
    </row>
    <row r="46" spans="1:2" x14ac:dyDescent="0.3">
      <c r="A46" s="63" t="s">
        <v>221</v>
      </c>
      <c r="B46" t="s">
        <v>260</v>
      </c>
    </row>
    <row r="47" spans="1:2" ht="49.5" x14ac:dyDescent="0.3">
      <c r="A47" s="63" t="s">
        <v>222</v>
      </c>
      <c r="B47" t="s">
        <v>262</v>
      </c>
    </row>
    <row r="48" spans="1:2" x14ac:dyDescent="0.3">
      <c r="A48" s="63" t="s">
        <v>223</v>
      </c>
      <c r="B48" t="s">
        <v>270</v>
      </c>
    </row>
    <row r="49" spans="1:2" x14ac:dyDescent="0.3">
      <c r="A49" s="63" t="s">
        <v>224</v>
      </c>
      <c r="B49" t="s">
        <v>267</v>
      </c>
    </row>
    <row r="50" spans="1:2" ht="49.5" x14ac:dyDescent="0.3">
      <c r="A50" s="63" t="s">
        <v>225</v>
      </c>
      <c r="B50" t="s">
        <v>271</v>
      </c>
    </row>
    <row r="51" spans="1:2" x14ac:dyDescent="0.3">
      <c r="A51" s="63" t="s">
        <v>226</v>
      </c>
      <c r="B51" t="s">
        <v>263</v>
      </c>
    </row>
    <row r="52" spans="1:2" x14ac:dyDescent="0.3">
      <c r="A52" s="63" t="s">
        <v>227</v>
      </c>
      <c r="B52" t="s">
        <v>261</v>
      </c>
    </row>
    <row r="53" spans="1:2" x14ac:dyDescent="0.3">
      <c r="A53" s="63" t="s">
        <v>228</v>
      </c>
      <c r="B53" t="s">
        <v>272</v>
      </c>
    </row>
    <row r="54" spans="1:2" x14ac:dyDescent="0.3">
      <c r="A54" s="63" t="s">
        <v>229</v>
      </c>
      <c r="B54" t="s">
        <v>264</v>
      </c>
    </row>
    <row r="55" spans="1:2" x14ac:dyDescent="0.3">
      <c r="A55" s="63" t="s">
        <v>230</v>
      </c>
      <c r="B55" t="s">
        <v>264</v>
      </c>
    </row>
    <row r="56" spans="1:2" ht="33" x14ac:dyDescent="0.3">
      <c r="A56" s="63" t="s">
        <v>231</v>
      </c>
      <c r="B56" t="s">
        <v>273</v>
      </c>
    </row>
    <row r="57" spans="1:2" x14ac:dyDescent="0.3">
      <c r="A57" s="63" t="s">
        <v>232</v>
      </c>
      <c r="B57" t="s">
        <v>264</v>
      </c>
    </row>
    <row r="58" spans="1:2" ht="33" x14ac:dyDescent="0.3">
      <c r="A58" s="63" t="s">
        <v>233</v>
      </c>
      <c r="B58" t="s">
        <v>260</v>
      </c>
    </row>
    <row r="59" spans="1:2" ht="165" x14ac:dyDescent="0.3">
      <c r="A59" s="63" t="s">
        <v>234</v>
      </c>
      <c r="B59" t="s">
        <v>262</v>
      </c>
    </row>
    <row r="60" spans="1:2" ht="33" x14ac:dyDescent="0.3">
      <c r="A60" s="63" t="s">
        <v>235</v>
      </c>
      <c r="B60" t="s">
        <v>262</v>
      </c>
    </row>
    <row r="61" spans="1:2" ht="33" x14ac:dyDescent="0.3">
      <c r="A61" s="63" t="s">
        <v>236</v>
      </c>
      <c r="B61" t="s">
        <v>262</v>
      </c>
    </row>
    <row r="62" spans="1:2" x14ac:dyDescent="0.3">
      <c r="A62" s="63" t="s">
        <v>237</v>
      </c>
      <c r="B62" t="s">
        <v>263</v>
      </c>
    </row>
    <row r="63" spans="1:2" x14ac:dyDescent="0.3">
      <c r="A63" s="63" t="s">
        <v>238</v>
      </c>
      <c r="B63" t="s">
        <v>262</v>
      </c>
    </row>
    <row r="64" spans="1:2" x14ac:dyDescent="0.3">
      <c r="A64" s="63" t="s">
        <v>239</v>
      </c>
      <c r="B64" t="s">
        <v>274</v>
      </c>
    </row>
    <row r="65" spans="1:2" ht="66" x14ac:dyDescent="0.3">
      <c r="A65" s="63" t="s">
        <v>240</v>
      </c>
      <c r="B65" t="s">
        <v>264</v>
      </c>
    </row>
    <row r="66" spans="1:2" ht="49.5" x14ac:dyDescent="0.3">
      <c r="A66" s="63" t="s">
        <v>241</v>
      </c>
      <c r="B66" t="s">
        <v>275</v>
      </c>
    </row>
    <row r="67" spans="1:2" x14ac:dyDescent="0.3">
      <c r="A67" s="63" t="s">
        <v>242</v>
      </c>
      <c r="B67" t="s">
        <v>263</v>
      </c>
    </row>
    <row r="68" spans="1:2" x14ac:dyDescent="0.3">
      <c r="A68" s="63" t="s">
        <v>243</v>
      </c>
      <c r="B68" t="s">
        <v>262</v>
      </c>
    </row>
    <row r="69" spans="1:2" ht="115.5" x14ac:dyDescent="0.3">
      <c r="A69" s="63" t="s">
        <v>244</v>
      </c>
      <c r="B69" t="s">
        <v>262</v>
      </c>
    </row>
    <row r="70" spans="1:2" ht="33" x14ac:dyDescent="0.3">
      <c r="A70" s="63" t="s">
        <v>245</v>
      </c>
      <c r="B70" t="s">
        <v>262</v>
      </c>
    </row>
  </sheetData>
  <phoneticPr fontId="1" type="noConversion"/>
  <pageMargins left="0.7" right="0.7" top="0.75" bottom="0.75" header="0.3" footer="0.3"/>
  <pageSetup paperSize="9"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워크시트</vt:lpstr>
      </vt:variant>
      <vt:variant>
        <vt:i4>6</vt:i4>
      </vt:variant>
    </vt:vector>
  </HeadingPairs>
  <TitlesOfParts>
    <vt:vector size="6" baseType="lpstr">
      <vt:lpstr>요약</vt:lpstr>
      <vt:lpstr>결혼,자녀수</vt:lpstr>
      <vt:lpstr>연령별,기업규모,분야별 만족도, 수입</vt:lpstr>
      <vt:lpstr>기타의견 문제인식</vt:lpstr>
      <vt:lpstr>RAW데이터</vt:lpstr>
      <vt:lpstr>기타의견</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fstory_xnote</dc:creator>
  <cp:lastModifiedBy>fstory_xnote</cp:lastModifiedBy>
  <cp:lastPrinted>2014-12-16T02:00:45Z</cp:lastPrinted>
  <dcterms:created xsi:type="dcterms:W3CDTF">2014-12-12T06:56:37Z</dcterms:created>
  <dcterms:modified xsi:type="dcterms:W3CDTF">2014-12-30T00:25:18Z</dcterms:modified>
  <cp:contentStatus>최종본</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ies>
</file>